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Orden 0" sheetId="1" r:id="rId1"/>
    <sheet name="Orden 1" sheetId="2" r:id="rId2"/>
    <sheet name="Orden 2" sheetId="3" r:id="rId3"/>
  </sheets>
  <definedNames/>
  <calcPr fullCalcOnLoad="1"/>
</workbook>
</file>

<file path=xl/sharedStrings.xml><?xml version="1.0" encoding="utf-8"?>
<sst xmlns="http://schemas.openxmlformats.org/spreadsheetml/2006/main" count="65" uniqueCount="34">
  <si>
    <t>(s)</t>
  </si>
  <si>
    <t>k =</t>
  </si>
  <si>
    <t>[A]</t>
  </si>
  <si>
    <t>(M)</t>
  </si>
  <si>
    <t>ln[A]</t>
  </si>
  <si>
    <t>1/[A]</t>
  </si>
  <si>
    <r>
      <t>(M•s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</si>
  <si>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t>Pendiente</t>
  </si>
  <si>
    <t>aplicando el método integral</t>
  </si>
  <si>
    <r>
      <t xml:space="preserve">                [A]</t>
    </r>
    <r>
      <rPr>
        <b/>
        <vertAlign val="subscript"/>
        <sz val="10"/>
        <color indexed="8"/>
        <rFont val="Arial"/>
        <family val="2"/>
      </rPr>
      <t xml:space="preserve">t </t>
    </r>
    <r>
      <rPr>
        <b/>
        <sz val="10"/>
        <color indexed="8"/>
        <rFont val="Arial"/>
        <family val="0"/>
      </rPr>
      <t>=  [A]</t>
    </r>
    <r>
      <rPr>
        <b/>
        <vertAlign val="subscript"/>
        <sz val="10"/>
        <color indexed="8"/>
        <rFont val="Arial"/>
        <family val="2"/>
      </rPr>
      <t>0</t>
    </r>
    <r>
      <rPr>
        <b/>
        <sz val="10"/>
        <color indexed="8"/>
        <rFont val="Arial"/>
        <family val="0"/>
      </rPr>
      <t xml:space="preserve"> -kt </t>
    </r>
  </si>
  <si>
    <t>Tiempo</t>
  </si>
  <si>
    <t>Velocidad de Rx</t>
  </si>
  <si>
    <t>Ley de velocidad de reacción</t>
  </si>
  <si>
    <r>
      <t xml:space="preserve">                V</t>
    </r>
    <r>
      <rPr>
        <b/>
        <vertAlign val="subscript"/>
        <sz val="10"/>
        <color indexed="8"/>
        <rFont val="Arial"/>
        <family val="2"/>
      </rPr>
      <t xml:space="preserve">rx </t>
    </r>
    <r>
      <rPr>
        <b/>
        <sz val="10"/>
        <color indexed="8"/>
        <rFont val="Arial"/>
        <family val="2"/>
      </rPr>
      <t>= k[A]</t>
    </r>
    <r>
      <rPr>
        <b/>
        <vertAlign val="superscript"/>
        <sz val="10"/>
        <color indexed="8"/>
        <rFont val="Arial"/>
        <family val="2"/>
      </rPr>
      <t>0</t>
    </r>
    <r>
      <rPr>
        <b/>
        <sz val="10"/>
        <color indexed="8"/>
        <rFont val="Arial"/>
        <family val="2"/>
      </rPr>
      <t xml:space="preserve"> = k</t>
    </r>
  </si>
  <si>
    <r>
      <t xml:space="preserve">          Unidades of k = M•t</t>
    </r>
    <r>
      <rPr>
        <b/>
        <vertAlign val="superscript"/>
        <sz val="10"/>
        <rFont val="Arial"/>
        <family val="0"/>
      </rPr>
      <t>-1</t>
    </r>
  </si>
  <si>
    <r>
      <t>[A]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(M)</t>
    </r>
  </si>
  <si>
    <r>
      <t xml:space="preserve">                V</t>
    </r>
    <r>
      <rPr>
        <b/>
        <vertAlign val="subscript"/>
        <sz val="10"/>
        <color indexed="8"/>
        <rFont val="Arial"/>
        <family val="2"/>
      </rPr>
      <t xml:space="preserve">rx </t>
    </r>
    <r>
      <rPr>
        <b/>
        <sz val="10"/>
        <color indexed="8"/>
        <rFont val="Arial"/>
        <family val="2"/>
      </rPr>
      <t>= k[A]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</si>
  <si>
    <r>
      <t xml:space="preserve">             Ln [A]</t>
    </r>
    <r>
      <rPr>
        <b/>
        <vertAlign val="subscript"/>
        <sz val="10"/>
        <color indexed="8"/>
        <rFont val="Arial"/>
        <family val="2"/>
      </rPr>
      <t xml:space="preserve">t </t>
    </r>
    <r>
      <rPr>
        <b/>
        <sz val="10"/>
        <color indexed="8"/>
        <rFont val="Arial"/>
        <family val="0"/>
      </rPr>
      <t>= Ln [A]</t>
    </r>
    <r>
      <rPr>
        <b/>
        <vertAlign val="subscript"/>
        <sz val="10"/>
        <color indexed="8"/>
        <rFont val="Arial"/>
        <family val="2"/>
      </rPr>
      <t>0</t>
    </r>
    <r>
      <rPr>
        <b/>
        <sz val="10"/>
        <color indexed="8"/>
        <rFont val="Arial"/>
        <family val="0"/>
      </rPr>
      <t xml:space="preserve"> -kt </t>
    </r>
  </si>
  <si>
    <r>
      <t xml:space="preserve">          Unidades of k = t</t>
    </r>
    <r>
      <rPr>
        <b/>
        <vertAlign val="superscript"/>
        <sz val="10"/>
        <rFont val="Arial"/>
        <family val="0"/>
      </rPr>
      <t>-1</t>
    </r>
  </si>
  <si>
    <r>
      <t>(s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</si>
  <si>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r>
      <t>(M*s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</si>
  <si>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r>
      <t xml:space="preserve">                V</t>
    </r>
    <r>
      <rPr>
        <b/>
        <vertAlign val="subscript"/>
        <sz val="10"/>
        <color indexed="8"/>
        <rFont val="Arial"/>
        <family val="2"/>
      </rPr>
      <t xml:space="preserve">rx </t>
    </r>
    <r>
      <rPr>
        <b/>
        <sz val="10"/>
        <color indexed="8"/>
        <rFont val="Arial"/>
        <family val="2"/>
      </rPr>
      <t>= k[A]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</t>
    </r>
  </si>
  <si>
    <r>
      <t xml:space="preserve">             1/[A]</t>
    </r>
    <r>
      <rPr>
        <b/>
        <vertAlign val="subscript"/>
        <sz val="10"/>
        <color indexed="8"/>
        <rFont val="Arial"/>
        <family val="2"/>
      </rPr>
      <t xml:space="preserve">t </t>
    </r>
    <r>
      <rPr>
        <b/>
        <sz val="10"/>
        <color indexed="8"/>
        <rFont val="Arial"/>
        <family val="0"/>
      </rPr>
      <t>= 1/[A]</t>
    </r>
    <r>
      <rPr>
        <b/>
        <vertAlign val="subscript"/>
        <sz val="10"/>
        <color indexed="8"/>
        <rFont val="Arial"/>
        <family val="2"/>
      </rPr>
      <t>0</t>
    </r>
    <r>
      <rPr>
        <b/>
        <sz val="10"/>
        <color indexed="8"/>
        <rFont val="Arial"/>
        <family val="0"/>
      </rPr>
      <t xml:space="preserve"> +2kt </t>
    </r>
  </si>
  <si>
    <r>
      <t xml:space="preserve">          Unidades of k =M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 xml:space="preserve"> t</t>
    </r>
    <r>
      <rPr>
        <b/>
        <vertAlign val="superscript"/>
        <sz val="10"/>
        <rFont val="Arial"/>
        <family val="0"/>
      </rPr>
      <t>-1</t>
    </r>
  </si>
  <si>
    <t>Instrucción; insertar los valores en las celdas de color amarilo</t>
  </si>
  <si>
    <t>Utilizar las flechas de desplazamiento para cambiar k</t>
  </si>
  <si>
    <t>P</t>
  </si>
  <si>
    <t>Dr Juan Carlos Vázquez Lira 2019</t>
  </si>
  <si>
    <r>
      <t>(M)</t>
    </r>
    <r>
      <rPr>
        <b/>
        <vertAlign val="superscript"/>
        <sz val="10"/>
        <color indexed="10"/>
        <rFont val="Arial"/>
        <family val="2"/>
      </rPr>
      <t>-1</t>
    </r>
  </si>
  <si>
    <r>
      <t>(M</t>
    </r>
    <r>
      <rPr>
        <b/>
        <vertAlign val="superscript"/>
        <sz val="10"/>
        <color indexed="10"/>
        <rFont val="Arial"/>
        <family val="2"/>
      </rPr>
      <t xml:space="preserve">-1 </t>
    </r>
    <r>
      <rPr>
        <b/>
        <sz val="10"/>
        <color indexed="10"/>
        <rFont val="Arial"/>
        <family val="2"/>
      </rPr>
      <t>s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</si>
  <si>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t>Con apoyo del programa DGAPA-UNAM-PAPIME PE-200419</t>
  </si>
  <si>
    <t xml:space="preserve"> Simulador de Cinética de orden 0</t>
  </si>
  <si>
    <t>Simulador de Cinética de orden 1</t>
  </si>
  <si>
    <t xml:space="preserve"> Simulador de  Cinética de orden 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</si>
</sst>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0.0"/>
    <numFmt numFmtId="173" formatCode="?0.00"/>
    <numFmt numFmtId="174" formatCode="\ ?0.00;\-?0.00"/>
    <numFmt numFmtId="175" formatCode="0.0000"/>
  </numFmts>
  <fonts count="53">
    <font>
      <sz val="10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vertAlign val="superscript"/>
      <sz val="10"/>
      <color indexed="10"/>
      <name val="Arial"/>
      <family val="2"/>
    </font>
    <font>
      <b/>
      <vertAlign val="superscript"/>
      <sz val="10"/>
      <name val="Arial"/>
      <family val="0"/>
    </font>
    <font>
      <b/>
      <sz val="11"/>
      <color indexed="10"/>
      <name val="Arial"/>
      <family val="2"/>
    </font>
    <font>
      <sz val="5"/>
      <color indexed="8"/>
      <name val="Arial"/>
      <family val="0"/>
    </font>
    <font>
      <sz val="9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b/>
      <sz val="10.25"/>
      <color indexed="8"/>
      <name val="Arial"/>
      <family val="0"/>
    </font>
    <font>
      <vertAlign val="superscript"/>
      <sz val="9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12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right" vertical="center"/>
    </xf>
    <xf numFmtId="0" fontId="0" fillId="34" borderId="0" xfId="0" applyFill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/>
    </xf>
    <xf numFmtId="172" fontId="0" fillId="34" borderId="0" xfId="0" applyNumberFormat="1" applyFill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4" borderId="0" xfId="0" applyFont="1" applyFill="1" applyAlignment="1">
      <alignment horizontal="right"/>
    </xf>
    <xf numFmtId="0" fontId="3" fillId="35" borderId="0" xfId="0" applyFont="1" applyFill="1" applyAlignment="1">
      <alignment horizontal="center"/>
    </xf>
    <xf numFmtId="175" fontId="0" fillId="35" borderId="0" xfId="0" applyNumberFormat="1" applyFill="1" applyAlignment="1" applyProtection="1">
      <alignment horizontal="center" vertical="center"/>
      <protection locked="0"/>
    </xf>
    <xf numFmtId="175" fontId="0" fillId="34" borderId="0" xfId="0" applyNumberFormat="1" applyFill="1" applyAlignment="1">
      <alignment horizontal="center" vertical="center"/>
    </xf>
    <xf numFmtId="175" fontId="0" fillId="34" borderId="0" xfId="0" applyNumberFormat="1" applyFill="1" applyAlignment="1">
      <alignment/>
    </xf>
    <xf numFmtId="175" fontId="3" fillId="35" borderId="0" xfId="0" applyNumberFormat="1" applyFont="1" applyFill="1" applyAlignment="1">
      <alignment horizontal="center" vertical="center"/>
    </xf>
    <xf numFmtId="175" fontId="0" fillId="34" borderId="0" xfId="0" applyNumberFormat="1" applyFont="1" applyFill="1" applyAlignment="1" applyProtection="1">
      <alignment horizontal="center" vertical="center"/>
      <protection hidden="1"/>
    </xf>
    <xf numFmtId="175" fontId="31" fillId="34" borderId="0" xfId="0" applyNumberFormat="1" applyFont="1" applyFill="1" applyAlignment="1" applyProtection="1">
      <alignment horizontal="center"/>
      <protection hidden="1"/>
    </xf>
    <xf numFmtId="175" fontId="0" fillId="34" borderId="0" xfId="0" applyNumberFormat="1" applyFont="1" applyFill="1" applyAlignment="1" applyProtection="1">
      <alignment horizontal="center"/>
      <protection hidden="1"/>
    </xf>
    <xf numFmtId="175" fontId="0" fillId="34" borderId="0" xfId="0" applyNumberFormat="1" applyFill="1" applyAlignment="1" applyProtection="1">
      <alignment horizontal="center" vertical="center"/>
      <protection hidden="1"/>
    </xf>
    <xf numFmtId="175" fontId="0" fillId="34" borderId="0" xfId="0" applyNumberFormat="1" applyFill="1" applyAlignment="1" applyProtection="1">
      <alignment/>
      <protection hidden="1"/>
    </xf>
    <xf numFmtId="175" fontId="0" fillId="34" borderId="0" xfId="0" applyNumberFormat="1" applyFill="1" applyAlignment="1" applyProtection="1">
      <alignment horizontal="center"/>
      <protection hidden="1"/>
    </xf>
    <xf numFmtId="0" fontId="0" fillId="34" borderId="0" xfId="0" applyFont="1" applyFill="1" applyAlignment="1">
      <alignment/>
    </xf>
    <xf numFmtId="0" fontId="3" fillId="11" borderId="0" xfId="0" applyFont="1" applyFill="1" applyAlignment="1">
      <alignment/>
    </xf>
    <xf numFmtId="0" fontId="0" fillId="11" borderId="0" xfId="0" applyFill="1" applyAlignment="1">
      <alignment/>
    </xf>
    <xf numFmtId="0" fontId="1" fillId="11" borderId="0" xfId="0" applyFont="1" applyFill="1" applyAlignment="1">
      <alignment/>
    </xf>
    <xf numFmtId="0" fontId="3" fillId="8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 vs tiempo</a:t>
            </a:r>
          </a:p>
        </c:rich>
      </c:tx>
      <c:layout>
        <c:manualLayout>
          <c:xMode val="factor"/>
          <c:yMode val="factor"/>
          <c:x val="0.091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2165"/>
          <c:w val="0.8145"/>
          <c:h val="0.60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'Orden 0'!$A$18:$A$33</c:f>
              <c:numCache/>
            </c:numRef>
          </c:xVal>
          <c:yVal>
            <c:numRef>
              <c:f>'Orden 0'!$B$16:$B$26</c:f>
              <c:numCache/>
            </c:numRef>
          </c:yVal>
          <c:smooth val="0"/>
        </c:ser>
        <c:axId val="58103794"/>
        <c:axId val="53172099"/>
      </c:scatterChart>
      <c:valAx>
        <c:axId val="58103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72099"/>
        <c:crosses val="autoZero"/>
        <c:crossBetween val="midCat"/>
        <c:dispUnits/>
      </c:valAx>
      <c:valAx>
        <c:axId val="5317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>
            <c:manualLayout>
              <c:xMode val="factor"/>
              <c:yMode val="factor"/>
              <c:x val="-0.044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03794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Velocidad de Rx vs 1/Concentración</a:t>
            </a:r>
          </a:p>
        </c:rich>
      </c:tx>
      <c:layout>
        <c:manualLayout>
          <c:xMode val="factor"/>
          <c:yMode val="factor"/>
          <c:x val="0.087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75"/>
          <c:y val="0.15475"/>
          <c:w val="0.78425"/>
          <c:h val="0.709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'Orden 2'!$C$16:$C$26</c:f>
              <c:numCache/>
            </c:numRef>
          </c:xVal>
          <c:yVal>
            <c:numRef>
              <c:f>'Orden 2'!$E$16:$E$26</c:f>
              <c:numCache/>
            </c:numRef>
          </c:yVal>
          <c:smooth val="0"/>
        </c:ser>
        <c:axId val="14381420"/>
        <c:axId val="62323917"/>
      </c:scatterChart>
      <c:valAx>
        <c:axId val="14381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1/Concentración (M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23917"/>
        <c:crossesAt val="0"/>
        <c:crossBetween val="midCat"/>
        <c:dispUnits/>
      </c:valAx>
      <c:valAx>
        <c:axId val="623239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de reacción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81420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1/Concentración  vs tiempo</a:t>
            </a:r>
          </a:p>
        </c:rich>
      </c:tx>
      <c:layout>
        <c:manualLayout>
          <c:xMode val="factor"/>
          <c:yMode val="factor"/>
          <c:x val="-0.042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5"/>
          <c:y val="0.1385"/>
          <c:w val="0.86275"/>
          <c:h val="0.75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'Orden 2'!$A$16:$A$33</c:f>
              <c:numCache/>
            </c:numRef>
          </c:xVal>
          <c:yVal>
            <c:numRef>
              <c:f>'Orden 2'!$C$16:$C$26</c:f>
              <c:numCache/>
            </c:numRef>
          </c:yVal>
          <c:smooth val="0"/>
        </c:ser>
        <c:axId val="24044342"/>
        <c:axId val="15072487"/>
      </c:scatterChart>
      <c:valAx>
        <c:axId val="24044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0.012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2487"/>
        <c:crosses val="autoZero"/>
        <c:crossBetween val="midCat"/>
        <c:dispUnits/>
      </c:valAx>
      <c:valAx>
        <c:axId val="15072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1/Concentration </a:t>
                </a:r>
              </a:p>
            </c:rich>
          </c:tx>
          <c:layout>
            <c:manualLayout>
              <c:xMode val="factor"/>
              <c:yMode val="factor"/>
              <c:x val="-0.023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43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Velocidad de Rx vs Tiempo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13425"/>
          <c:w val="0.7595"/>
          <c:h val="0.75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'Orden 0'!$A$16:$A$33</c:f>
              <c:numCache/>
            </c:numRef>
          </c:xVal>
          <c:yVal>
            <c:numRef>
              <c:f>'Orden 0'!$D$16:$D$26</c:f>
              <c:numCache/>
            </c:numRef>
          </c:yVal>
          <c:smooth val="0"/>
        </c:ser>
        <c:axId val="8786844"/>
        <c:axId val="11972733"/>
      </c:scatterChart>
      <c:valAx>
        <c:axId val="8786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72733"/>
        <c:crosses val="autoZero"/>
        <c:crossBetween val="midCat"/>
        <c:dispUnits/>
      </c:valAx>
      <c:valAx>
        <c:axId val="119727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de racción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868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Velocidad de Rx vs Concentración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175"/>
          <c:y val="0.15475"/>
          <c:w val="0.73725"/>
          <c:h val="0.709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'Orden 0'!$B$16:$B$26</c:f>
              <c:numCache/>
            </c:numRef>
          </c:xVal>
          <c:yVal>
            <c:numRef>
              <c:f>'Orden 0'!$D$16:$D$26</c:f>
              <c:numCache/>
            </c:numRef>
          </c:yVal>
          <c:smooth val="0"/>
        </c:ser>
        <c:axId val="40645734"/>
        <c:axId val="30267287"/>
      </c:scatterChart>
      <c:valAx>
        <c:axId val="406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Concentración (M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67287"/>
        <c:crosses val="autoZero"/>
        <c:crossBetween val="midCat"/>
        <c:dispUnits/>
      </c:valAx>
      <c:valAx>
        <c:axId val="302672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de reacción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5734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 vs tiempo</a:t>
            </a:r>
          </a:p>
        </c:rich>
      </c:tx>
      <c:layout>
        <c:manualLayout>
          <c:xMode val="factor"/>
          <c:yMode val="factor"/>
          <c:x val="0.06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5"/>
          <c:y val="0.2165"/>
          <c:w val="0.76575"/>
          <c:h val="0.60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'Orden 1'!$A$16:$A$33</c:f>
              <c:numCache/>
            </c:numRef>
          </c:xVal>
          <c:yVal>
            <c:numRef>
              <c:f>'Orden 1'!$B$16:$B$26</c:f>
              <c:numCache/>
            </c:numRef>
          </c:yVal>
          <c:smooth val="0"/>
        </c:ser>
        <c:axId val="3970128"/>
        <c:axId val="35731153"/>
      </c:scatterChart>
      <c:valAx>
        <c:axId val="397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31153"/>
        <c:crosses val="autoZero"/>
        <c:crossBetween val="midCat"/>
        <c:dispUnits/>
      </c:valAx>
      <c:val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0128"/>
        <c:crosses val="autoZero"/>
        <c:crossBetween val="midCat"/>
        <c:dispUnits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Velocidad de Rx vs Tiempo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3425"/>
          <c:w val="0.7595"/>
          <c:h val="0.75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'Orden 1'!$A$16:$A$33</c:f>
              <c:numCache/>
            </c:numRef>
          </c:xVal>
          <c:yVal>
            <c:numRef>
              <c:f>'Orden 1'!$E$16:$E$26</c:f>
              <c:numCache/>
            </c:numRef>
          </c:yVal>
          <c:smooth val="0"/>
        </c:ser>
        <c:axId val="53144922"/>
        <c:axId val="8542251"/>
      </c:scatterChart>
      <c:valAx>
        <c:axId val="5314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42251"/>
        <c:crosses val="autoZero"/>
        <c:crossBetween val="midCat"/>
        <c:dispUnits/>
      </c:valAx>
      <c:valAx>
        <c:axId val="854225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de racción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4492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Velocidad de Rx vs Concentración</a:t>
            </a:r>
          </a:p>
        </c:rich>
      </c:tx>
      <c:layout>
        <c:manualLayout>
          <c:xMode val="factor"/>
          <c:yMode val="factor"/>
          <c:x val="0.075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475"/>
          <c:y val="0.15475"/>
          <c:w val="0.7775"/>
          <c:h val="0.70925"/>
        </c:manualLayout>
      </c:layout>
      <c:scatterChart>
        <c:scatterStyle val="lineMarker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'Orden 1'!$B$16:$B$26</c:f>
              <c:numCache/>
            </c:numRef>
          </c:xVal>
          <c:yVal>
            <c:numRef>
              <c:f>'Orden 1'!$E$16:$E$26</c:f>
              <c:numCache/>
            </c:numRef>
          </c:yVal>
          <c:smooth val="0"/>
        </c:ser>
        <c:axId val="9771396"/>
        <c:axId val="20833701"/>
      </c:scatterChart>
      <c:valAx>
        <c:axId val="9771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Concentración (M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33701"/>
        <c:crossesAt val="0"/>
        <c:crossBetween val="midCat"/>
        <c:dispUnits/>
      </c:valAx>
      <c:valAx>
        <c:axId val="208337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de reacción</a:t>
                </a:r>
              </a:p>
            </c:rich>
          </c:tx>
          <c:layout>
            <c:manualLayout>
              <c:xMode val="factor"/>
              <c:yMode val="factor"/>
              <c:x val="-0.023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Ln de la Concentración  vs tiempo</a:t>
            </a:r>
          </a:p>
        </c:rich>
      </c:tx>
      <c:layout>
        <c:manualLayout>
          <c:xMode val="factor"/>
          <c:yMode val="factor"/>
          <c:x val="0.009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1385"/>
          <c:w val="0.859"/>
          <c:h val="0.65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'Orden 1'!$A$16:$A$33</c:f>
              <c:numCache/>
            </c:numRef>
          </c:xVal>
          <c:yVal>
            <c:numRef>
              <c:f>'Orden 1'!$C$16:$C$26</c:f>
              <c:numCache/>
            </c:numRef>
          </c:yVal>
          <c:smooth val="0"/>
        </c:ser>
        <c:axId val="53285582"/>
        <c:axId val="9808191"/>
      </c:scatterChart>
      <c:valAx>
        <c:axId val="532855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08191"/>
        <c:crosses val="autoZero"/>
        <c:crossBetween val="midCat"/>
        <c:dispUnits/>
      </c:valAx>
      <c:valAx>
        <c:axId val="9808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Ln Concentration 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2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55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Concentración  vs tiempo</a:t>
            </a:r>
          </a:p>
        </c:rich>
      </c:tx>
      <c:layout>
        <c:manualLayout>
          <c:xMode val="factor"/>
          <c:yMode val="factor"/>
          <c:x val="0.06"/>
          <c:y val="0.02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65"/>
          <c:y val="0.2165"/>
          <c:w val="0.76575"/>
          <c:h val="0.605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'Orden 2'!$A$16:$A$33</c:f>
              <c:numCache/>
            </c:numRef>
          </c:xVal>
          <c:yVal>
            <c:numRef>
              <c:f>'Orden 2'!$B$16:$B$26</c:f>
              <c:numCache/>
            </c:numRef>
          </c:yVal>
          <c:smooth val="0"/>
        </c:ser>
        <c:axId val="21164856"/>
        <c:axId val="56265977"/>
      </c:scatterChart>
      <c:val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5977"/>
        <c:crosses val="autoZero"/>
        <c:crossBetween val="midCat"/>
        <c:dispUnits/>
      </c:valAx>
      <c:valAx>
        <c:axId val="56265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4856"/>
        <c:crosses val="autoZero"/>
        <c:crossBetween val="midCat"/>
        <c:dispUnits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Velocidad de Rx vs Tiempo</a:t>
            </a:r>
          </a:p>
        </c:rich>
      </c:tx>
      <c:layout>
        <c:manualLayout>
          <c:xMode val="factor"/>
          <c:yMode val="factor"/>
          <c:x val="0.04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65"/>
          <c:y val="0.13425"/>
          <c:w val="0.7595"/>
          <c:h val="0.750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'Orden 2'!$A$16:$A$33</c:f>
              <c:numCache/>
            </c:numRef>
          </c:xVal>
          <c:yVal>
            <c:numRef>
              <c:f>'Orden 2'!$E$16:$E$26</c:f>
              <c:numCache/>
            </c:numRef>
          </c:yVal>
          <c:smooth val="0"/>
        </c:ser>
        <c:axId val="36631746"/>
        <c:axId val="61250259"/>
      </c:scatterChart>
      <c:valAx>
        <c:axId val="36631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Tiempo (s)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crossBetween val="midCat"/>
        <c:dispUnits/>
      </c:valAx>
      <c:valAx>
        <c:axId val="612502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Velocidad de racción</a:t>
                </a:r>
              </a:p>
            </c:rich>
          </c:tx>
          <c:layout>
            <c:manualLayout>
              <c:xMode val="factor"/>
              <c:yMode val="factor"/>
              <c:x val="-0.033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31746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85725</xdr:rowOff>
    </xdr:from>
    <xdr:to>
      <xdr:col>4</xdr:col>
      <xdr:colOff>266700</xdr:colOff>
      <xdr:row>38</xdr:row>
      <xdr:rowOff>76200</xdr:rowOff>
    </xdr:to>
    <xdr:graphicFrame>
      <xdr:nvGraphicFramePr>
        <xdr:cNvPr id="1" name="Chart 4"/>
        <xdr:cNvGraphicFramePr/>
      </xdr:nvGraphicFramePr>
      <xdr:xfrm>
        <a:off x="9525" y="4476750"/>
        <a:ext cx="3552825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285750</xdr:colOff>
      <xdr:row>14</xdr:row>
      <xdr:rowOff>66675</xdr:rowOff>
    </xdr:from>
    <xdr:to>
      <xdr:col>11</xdr:col>
      <xdr:colOff>409575</xdr:colOff>
      <xdr:row>26</xdr:row>
      <xdr:rowOff>57150</xdr:rowOff>
    </xdr:to>
    <xdr:graphicFrame>
      <xdr:nvGraphicFramePr>
        <xdr:cNvPr id="2" name="Chart 5"/>
        <xdr:cNvGraphicFramePr/>
      </xdr:nvGraphicFramePr>
      <xdr:xfrm>
        <a:off x="3581400" y="2514600"/>
        <a:ext cx="41243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285750</xdr:colOff>
      <xdr:row>26</xdr:row>
      <xdr:rowOff>76200</xdr:rowOff>
    </xdr:from>
    <xdr:to>
      <xdr:col>11</xdr:col>
      <xdr:colOff>409575</xdr:colOff>
      <xdr:row>38</xdr:row>
      <xdr:rowOff>76200</xdr:rowOff>
    </xdr:to>
    <xdr:graphicFrame>
      <xdr:nvGraphicFramePr>
        <xdr:cNvPr id="3" name="Chart 6"/>
        <xdr:cNvGraphicFramePr/>
      </xdr:nvGraphicFramePr>
      <xdr:xfrm>
        <a:off x="3581400" y="4467225"/>
        <a:ext cx="41243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619125</xdr:colOff>
      <xdr:row>6</xdr:row>
      <xdr:rowOff>47625</xdr:rowOff>
    </xdr:from>
    <xdr:to>
      <xdr:col>4</xdr:col>
      <xdr:colOff>133350</xdr:colOff>
      <xdr:row>11</xdr:row>
      <xdr:rowOff>66675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143000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85725</xdr:rowOff>
    </xdr:from>
    <xdr:to>
      <xdr:col>4</xdr:col>
      <xdr:colOff>885825</xdr:colOff>
      <xdr:row>38</xdr:row>
      <xdr:rowOff>76200</xdr:rowOff>
    </xdr:to>
    <xdr:graphicFrame>
      <xdr:nvGraphicFramePr>
        <xdr:cNvPr id="1" name="Chart 4"/>
        <xdr:cNvGraphicFramePr/>
      </xdr:nvGraphicFramePr>
      <xdr:xfrm>
        <a:off x="9525" y="4476750"/>
        <a:ext cx="4057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4</xdr:row>
      <xdr:rowOff>95250</xdr:rowOff>
    </xdr:from>
    <xdr:to>
      <xdr:col>12</xdr:col>
      <xdr:colOff>180975</xdr:colOff>
      <xdr:row>16</xdr:row>
      <xdr:rowOff>0</xdr:rowOff>
    </xdr:to>
    <xdr:graphicFrame>
      <xdr:nvGraphicFramePr>
        <xdr:cNvPr id="2" name="Chart 5"/>
        <xdr:cNvGraphicFramePr/>
      </xdr:nvGraphicFramePr>
      <xdr:xfrm>
        <a:off x="4324350" y="819150"/>
        <a:ext cx="41243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16</xdr:row>
      <xdr:rowOff>19050</xdr:rowOff>
    </xdr:from>
    <xdr:to>
      <xdr:col>12</xdr:col>
      <xdr:colOff>180975</xdr:colOff>
      <xdr:row>28</xdr:row>
      <xdr:rowOff>19050</xdr:rowOff>
    </xdr:to>
    <xdr:graphicFrame>
      <xdr:nvGraphicFramePr>
        <xdr:cNvPr id="3" name="Chart 6"/>
        <xdr:cNvGraphicFramePr/>
      </xdr:nvGraphicFramePr>
      <xdr:xfrm>
        <a:off x="4324350" y="2790825"/>
        <a:ext cx="41243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28</xdr:row>
      <xdr:rowOff>76200</xdr:rowOff>
    </xdr:from>
    <xdr:to>
      <xdr:col>12</xdr:col>
      <xdr:colOff>190500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4324350" y="4791075"/>
        <a:ext cx="413385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581025</xdr:colOff>
      <xdr:row>6</xdr:row>
      <xdr:rowOff>95250</xdr:rowOff>
    </xdr:from>
    <xdr:to>
      <xdr:col>4</xdr:col>
      <xdr:colOff>209550</xdr:colOff>
      <xdr:row>11</xdr:row>
      <xdr:rowOff>114300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14625" y="1190625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85725</xdr:rowOff>
    </xdr:from>
    <xdr:to>
      <xdr:col>4</xdr:col>
      <xdr:colOff>885825</xdr:colOff>
      <xdr:row>38</xdr:row>
      <xdr:rowOff>76200</xdr:rowOff>
    </xdr:to>
    <xdr:graphicFrame>
      <xdr:nvGraphicFramePr>
        <xdr:cNvPr id="1" name="Chart 4"/>
        <xdr:cNvGraphicFramePr/>
      </xdr:nvGraphicFramePr>
      <xdr:xfrm>
        <a:off x="9525" y="4476750"/>
        <a:ext cx="40576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4</xdr:row>
      <xdr:rowOff>95250</xdr:rowOff>
    </xdr:from>
    <xdr:to>
      <xdr:col>12</xdr:col>
      <xdr:colOff>180975</xdr:colOff>
      <xdr:row>16</xdr:row>
      <xdr:rowOff>0</xdr:rowOff>
    </xdr:to>
    <xdr:graphicFrame>
      <xdr:nvGraphicFramePr>
        <xdr:cNvPr id="2" name="Chart 5"/>
        <xdr:cNvGraphicFramePr/>
      </xdr:nvGraphicFramePr>
      <xdr:xfrm>
        <a:off x="4324350" y="819150"/>
        <a:ext cx="4124325" cy="195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16</xdr:row>
      <xdr:rowOff>19050</xdr:rowOff>
    </xdr:from>
    <xdr:to>
      <xdr:col>12</xdr:col>
      <xdr:colOff>180975</xdr:colOff>
      <xdr:row>28</xdr:row>
      <xdr:rowOff>19050</xdr:rowOff>
    </xdr:to>
    <xdr:graphicFrame>
      <xdr:nvGraphicFramePr>
        <xdr:cNvPr id="3" name="Chart 6"/>
        <xdr:cNvGraphicFramePr/>
      </xdr:nvGraphicFramePr>
      <xdr:xfrm>
        <a:off x="4324350" y="2790825"/>
        <a:ext cx="41243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</xdr:colOff>
      <xdr:row>28</xdr:row>
      <xdr:rowOff>76200</xdr:rowOff>
    </xdr:from>
    <xdr:to>
      <xdr:col>12</xdr:col>
      <xdr:colOff>161925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4324350" y="4791075"/>
        <a:ext cx="410527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3</xdr:col>
      <xdr:colOff>685800</xdr:colOff>
      <xdr:row>6</xdr:row>
      <xdr:rowOff>38100</xdr:rowOff>
    </xdr:from>
    <xdr:to>
      <xdr:col>4</xdr:col>
      <xdr:colOff>314325</xdr:colOff>
      <xdr:row>11</xdr:row>
      <xdr:rowOff>57150</xdr:rowOff>
    </xdr:to>
    <xdr:pic>
      <xdr:nvPicPr>
        <xdr:cNvPr id="5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19400" y="1133475"/>
          <a:ext cx="6762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T136"/>
  <sheetViews>
    <sheetView zoomScalePageLayoutView="0" workbookViewId="0" topLeftCell="A1">
      <selection activeCell="R34" sqref="R34"/>
    </sheetView>
  </sheetViews>
  <sheetFormatPr defaultColWidth="11.421875" defaultRowHeight="12.75"/>
  <cols>
    <col min="1" max="2" width="9.140625" style="0" customWidth="1"/>
    <col min="3" max="3" width="13.7109375" style="0" customWidth="1"/>
    <col min="4" max="4" width="17.421875" style="0" customWidth="1"/>
    <col min="5" max="7" width="9.140625" style="0" customWidth="1"/>
    <col min="8" max="8" width="5.140625" style="0" customWidth="1"/>
    <col min="9" max="16384" width="9.140625" style="0" customWidth="1"/>
  </cols>
  <sheetData>
    <row r="1" spans="1:124" ht="16.5" thickBot="1" thickTop="1">
      <c r="A1" s="4"/>
      <c r="B1" s="4"/>
      <c r="C1" s="4"/>
      <c r="D1" s="4"/>
      <c r="E1" s="4"/>
      <c r="F1" s="5" t="s">
        <v>31</v>
      </c>
      <c r="G1" s="6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ht="13.5" thickTop="1">
      <c r="A2" s="34" t="s">
        <v>24</v>
      </c>
      <c r="B2" s="35"/>
      <c r="C2" s="35"/>
      <c r="D2" s="36"/>
      <c r="E2" s="36"/>
      <c r="F2" s="9"/>
      <c r="G2" s="9"/>
      <c r="H2" s="9"/>
      <c r="I2" s="9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ht="14.25">
      <c r="A3" s="8" t="s">
        <v>12</v>
      </c>
      <c r="B3" s="9"/>
      <c r="C3" s="9"/>
      <c r="D3" s="21" t="s">
        <v>15</v>
      </c>
      <c r="E3" s="22">
        <v>10</v>
      </c>
      <c r="F3" s="4"/>
      <c r="G3" s="4"/>
      <c r="H3" s="4"/>
      <c r="I3" s="4"/>
      <c r="J3" s="4"/>
      <c r="K3" s="4"/>
      <c r="L3" s="9"/>
      <c r="M3" s="9"/>
      <c r="N3" s="9"/>
      <c r="O3" s="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ht="12.75">
      <c r="A4" s="4"/>
      <c r="B4" s="4"/>
      <c r="C4" s="4"/>
      <c r="D4" s="12" t="s">
        <v>1</v>
      </c>
      <c r="E4" s="40">
        <f>F4/50</f>
        <v>0.5</v>
      </c>
      <c r="F4" s="13">
        <v>25</v>
      </c>
      <c r="G4" s="18" t="s">
        <v>25</v>
      </c>
      <c r="H4" s="19"/>
      <c r="I4" s="19"/>
      <c r="J4" s="20"/>
      <c r="K4" s="20"/>
      <c r="L4" s="2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</row>
    <row r="5" spans="1:124" ht="15">
      <c r="A5" s="8" t="s">
        <v>13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1:124" ht="14.25">
      <c r="A6" s="4"/>
      <c r="B6" s="4"/>
      <c r="C6" s="4"/>
      <c r="D6" s="14" t="s">
        <v>14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</row>
    <row r="7" spans="1:124" ht="12.75">
      <c r="A7" s="9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</row>
    <row r="8" spans="1:1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24" ht="15.75">
      <c r="A9" s="8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</row>
    <row r="10" spans="1:124" ht="12.7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</row>
    <row r="11" spans="1:124" ht="12.75">
      <c r="A11" s="9"/>
      <c r="B11" s="9"/>
      <c r="C11" s="9"/>
      <c r="D11" s="9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</row>
    <row r="12" spans="1:1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</row>
    <row r="13" spans="1:124" ht="12.75">
      <c r="A13" s="10" t="s">
        <v>10</v>
      </c>
      <c r="B13" s="10" t="s">
        <v>2</v>
      </c>
      <c r="C13" s="10" t="s">
        <v>7</v>
      </c>
      <c r="D13" s="10" t="s">
        <v>11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</row>
    <row r="14" spans="1:124" ht="14.25">
      <c r="A14" s="11" t="s">
        <v>0</v>
      </c>
      <c r="B14" s="11" t="s">
        <v>3</v>
      </c>
      <c r="C14" s="10" t="s">
        <v>6</v>
      </c>
      <c r="D14" s="11" t="s">
        <v>6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</row>
    <row r="15" spans="1:1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</row>
    <row r="16" spans="1:124" s="1" customFormat="1" ht="12.75">
      <c r="A16" s="23">
        <v>0</v>
      </c>
      <c r="B16" s="30">
        <f>-$E$4*A16+$E$3</f>
        <v>10</v>
      </c>
      <c r="C16" s="31"/>
      <c r="D16" s="32">
        <f>$E$4*B16^0</f>
        <v>0.5</v>
      </c>
      <c r="E16" s="4"/>
      <c r="F16" s="17"/>
      <c r="G16" s="17"/>
      <c r="H16" s="17"/>
      <c r="I16" s="4"/>
      <c r="J16" s="4"/>
      <c r="K16" s="4"/>
      <c r="L16" s="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</row>
    <row r="17" spans="1:124" ht="12.75">
      <c r="A17" s="23">
        <v>1</v>
      </c>
      <c r="B17" s="30">
        <f>-$E$4*A17+$E$3</f>
        <v>9.5</v>
      </c>
      <c r="C17" s="30">
        <f>(B17-B16)/(A17-A16)</f>
        <v>-0.5</v>
      </c>
      <c r="D17" s="32">
        <f>$E$4*B17^0</f>
        <v>0.5</v>
      </c>
      <c r="E17" s="4"/>
      <c r="F17" s="15"/>
      <c r="G17" s="1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1:124" ht="12.75">
      <c r="A18" s="23">
        <v>2</v>
      </c>
      <c r="B18" s="30">
        <f>-$E$4*A18+$E$3</f>
        <v>9</v>
      </c>
      <c r="C18" s="30">
        <f>(B18-B17)/(A18-A17)</f>
        <v>-0.5</v>
      </c>
      <c r="D18" s="32">
        <f>$E$4*B18^0</f>
        <v>0.5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1:124" ht="12.75">
      <c r="A19" s="23">
        <v>3</v>
      </c>
      <c r="B19" s="30">
        <f>-$E$4*A19+$E$3</f>
        <v>8.5</v>
      </c>
      <c r="C19" s="30">
        <f>(B19-B18)/(A19-A18)</f>
        <v>-0.5</v>
      </c>
      <c r="D19" s="32">
        <f>$E$4*B19^0</f>
        <v>0.5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1:124" ht="12.75">
      <c r="A20" s="23">
        <v>4</v>
      </c>
      <c r="B20" s="30">
        <f>-$E$4*A20+$E$3</f>
        <v>8</v>
      </c>
      <c r="C20" s="30">
        <f>(B20-B19)/(A20-A19)</f>
        <v>-0.5</v>
      </c>
      <c r="D20" s="32">
        <f>$E$4*B20^0</f>
        <v>0.5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1:124" ht="12.75">
      <c r="A21" s="23">
        <v>5</v>
      </c>
      <c r="B21" s="30">
        <f>-$E$4*A21+$E$3</f>
        <v>7.5</v>
      </c>
      <c r="C21" s="30">
        <f>(B21-B20)/(A21-A20)</f>
        <v>-0.5</v>
      </c>
      <c r="D21" s="32">
        <f>$E$4*B21^0</f>
        <v>0.5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1:124" ht="12.75">
      <c r="A22" s="23">
        <v>6</v>
      </c>
      <c r="B22" s="30">
        <f>-$E$4*A22+$E$3</f>
        <v>7</v>
      </c>
      <c r="C22" s="30">
        <f>(B22-B21)/(A22-A21)</f>
        <v>-0.5</v>
      </c>
      <c r="D22" s="32">
        <f>$E$4*B22^0</f>
        <v>0.5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1:124" ht="12.75">
      <c r="A23" s="23">
        <v>7</v>
      </c>
      <c r="B23" s="30">
        <f>-$E$4*A23+$E$3</f>
        <v>6.5</v>
      </c>
      <c r="C23" s="30">
        <f>(B23-B22)/(A23-A22)</f>
        <v>-0.5</v>
      </c>
      <c r="D23" s="32">
        <f>$E$4*B23^0</f>
        <v>0.5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</row>
    <row r="24" spans="1:124" ht="12.75">
      <c r="A24" s="23">
        <v>8</v>
      </c>
      <c r="B24" s="30">
        <f>-$E$4*A24+$E$3</f>
        <v>6</v>
      </c>
      <c r="C24" s="30">
        <f>(B24-B23)/(A24-A23)</f>
        <v>-0.5</v>
      </c>
      <c r="D24" s="32">
        <f>$E$4*B24^0</f>
        <v>0.5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</row>
    <row r="25" spans="1:124" ht="12.75">
      <c r="A25" s="23">
        <v>9</v>
      </c>
      <c r="B25" s="30">
        <f>-$E$4*A25+$E$3</f>
        <v>5.5</v>
      </c>
      <c r="C25" s="30">
        <f>(B25-B24)/(A25-A24)</f>
        <v>-0.5</v>
      </c>
      <c r="D25" s="32">
        <f>$E$4*B25^0</f>
        <v>0.5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</row>
    <row r="26" spans="1:124" ht="12.75">
      <c r="A26" s="23">
        <v>10</v>
      </c>
      <c r="B26" s="30">
        <f>-$E$4*A26+$E$3</f>
        <v>5</v>
      </c>
      <c r="C26" s="30">
        <f>(B26-B25)/(A26-A25)</f>
        <v>-0.5</v>
      </c>
      <c r="D26" s="32">
        <f>$E$4*B26^0</f>
        <v>0.5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</row>
    <row r="27" spans="1:124" ht="12.75">
      <c r="A27" s="16"/>
      <c r="B27" s="31"/>
      <c r="C27" s="31"/>
      <c r="D27" s="31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</row>
    <row r="28" spans="1:1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</row>
    <row r="29" spans="1:1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</row>
    <row r="30" spans="1:1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</row>
    <row r="32" spans="1:1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</row>
    <row r="33" spans="1:124" ht="12.7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</row>
    <row r="34" spans="1:1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</row>
    <row r="35" spans="1:12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</row>
    <row r="36" spans="1:12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</row>
    <row r="37" spans="1:1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</row>
    <row r="38" spans="1:1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</row>
    <row r="39" spans="1:12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</row>
    <row r="40" spans="1:124" ht="12.75">
      <c r="A40" s="37" t="s">
        <v>30</v>
      </c>
      <c r="B40" s="37"/>
      <c r="C40" s="37"/>
      <c r="D40" s="37"/>
      <c r="E40" s="3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</row>
    <row r="41" spans="1:124" ht="12.75">
      <c r="A41" s="37" t="s">
        <v>27</v>
      </c>
      <c r="B41" s="37"/>
      <c r="C41" s="3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</row>
    <row r="42" spans="1:1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</row>
    <row r="43" spans="1:1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</row>
    <row r="44" spans="1:1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</row>
    <row r="45" spans="1:1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</row>
    <row r="46" spans="1:1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</row>
    <row r="47" spans="1:12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</row>
    <row r="48" spans="1:1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</row>
    <row r="49" spans="1:1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</row>
    <row r="50" spans="1:12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</row>
    <row r="51" spans="1:12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</row>
    <row r="52" spans="1:1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</row>
    <row r="53" spans="1:12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</row>
    <row r="54" spans="1:12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</row>
    <row r="55" spans="1:12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</row>
    <row r="56" spans="1:12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</row>
    <row r="57" spans="1:12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</row>
    <row r="58" spans="1:1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</row>
    <row r="59" spans="1:12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</row>
    <row r="60" spans="1:12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</row>
    <row r="61" spans="1:1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</row>
    <row r="62" spans="1:12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</row>
    <row r="63" spans="1:12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</row>
    <row r="64" spans="1:12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</row>
    <row r="65" spans="1:12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</row>
    <row r="66" spans="1:12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</row>
    <row r="67" spans="1:12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</row>
    <row r="68" spans="1:12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</row>
    <row r="69" spans="1:12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</row>
    <row r="70" spans="1:12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</row>
    <row r="71" spans="1:12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</row>
    <row r="72" spans="1:12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</row>
    <row r="74" spans="1:12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</row>
    <row r="75" spans="1:1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</row>
    <row r="76" spans="1:1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</row>
    <row r="77" spans="1:1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</row>
    <row r="78" spans="1:1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</row>
    <row r="79" spans="1:1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</row>
    <row r="80" spans="1:1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</row>
    <row r="81" spans="1:1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</row>
    <row r="82" spans="1:1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</row>
    <row r="83" spans="1:1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</row>
    <row r="84" spans="1:1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</row>
    <row r="85" spans="1:1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</row>
    <row r="86" spans="1:1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</row>
    <row r="87" spans="1:1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</row>
    <row r="88" spans="1:1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</row>
    <row r="89" spans="1:1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</row>
    <row r="90" spans="1:1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</row>
    <row r="91" spans="1:1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</row>
    <row r="92" spans="1:1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</row>
    <row r="93" spans="1:1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</row>
    <row r="94" spans="1:1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</row>
    <row r="95" spans="1:1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</row>
    <row r="96" spans="1:1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</row>
    <row r="97" spans="1:1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</row>
    <row r="98" spans="1:1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</row>
    <row r="99" spans="1:12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</row>
    <row r="100" spans="1:12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</row>
    <row r="101" spans="1:12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</row>
    <row r="102" spans="1:12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</row>
    <row r="103" spans="1:12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</row>
    <row r="104" spans="1:12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</row>
    <row r="105" spans="1:12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</row>
    <row r="106" spans="1:12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</row>
    <row r="107" spans="1:12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</row>
    <row r="108" spans="1:12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</row>
    <row r="109" spans="1:12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</row>
    <row r="110" spans="1:12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</row>
    <row r="111" spans="1:12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</row>
    <row r="112" spans="1:12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</row>
    <row r="113" spans="1:12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</row>
    <row r="114" spans="1:12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</row>
    <row r="115" spans="1:12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</row>
    <row r="116" spans="1:12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</row>
    <row r="117" spans="1:12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</row>
    <row r="118" spans="1:12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</row>
    <row r="119" spans="1:12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</row>
    <row r="120" spans="1:12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</row>
    <row r="121" spans="1:12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</row>
    <row r="122" spans="1:12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</row>
    <row r="123" spans="1:12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</row>
    <row r="124" spans="1:12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</row>
    <row r="125" spans="1:12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</row>
    <row r="126" spans="1:12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</row>
    <row r="127" spans="1:12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</row>
    <row r="128" spans="1:12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</row>
    <row r="129" spans="1:12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</row>
    <row r="130" spans="1:12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</row>
    <row r="131" spans="1:12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</row>
    <row r="132" spans="1:12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</row>
    <row r="133" spans="20:124" ht="12.7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</row>
    <row r="134" spans="20:124" ht="12.75"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</row>
    <row r="135" spans="20:124" ht="12.7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</row>
    <row r="136" spans="20:124" ht="12.75"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T136"/>
  <sheetViews>
    <sheetView zoomScalePageLayoutView="0" workbookViewId="0" topLeftCell="A1">
      <selection activeCell="N35" sqref="N35"/>
    </sheetView>
  </sheetViews>
  <sheetFormatPr defaultColWidth="11.421875" defaultRowHeight="12.75"/>
  <cols>
    <col min="1" max="2" width="9.140625" style="0" customWidth="1"/>
    <col min="3" max="3" width="13.7109375" style="0" customWidth="1"/>
    <col min="4" max="4" width="15.7109375" style="0" customWidth="1"/>
    <col min="5" max="5" width="16.28125" style="0" customWidth="1"/>
    <col min="6" max="7" width="9.140625" style="0" customWidth="1"/>
    <col min="8" max="8" width="5.140625" style="0" customWidth="1"/>
    <col min="9" max="16384" width="9.140625" style="0" customWidth="1"/>
  </cols>
  <sheetData>
    <row r="1" spans="1:124" ht="16.5" thickBot="1" thickTop="1">
      <c r="A1" s="4"/>
      <c r="B1" s="4"/>
      <c r="C1" s="4"/>
      <c r="D1" s="4"/>
      <c r="E1" s="4"/>
      <c r="F1" s="5" t="s">
        <v>32</v>
      </c>
      <c r="G1" s="6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ht="13.5" thickTop="1">
      <c r="A2" s="34" t="s">
        <v>24</v>
      </c>
      <c r="B2" s="35"/>
      <c r="C2" s="35"/>
      <c r="D2" s="36"/>
      <c r="E2" s="36"/>
      <c r="F2" s="9"/>
      <c r="G2" s="9"/>
      <c r="H2" s="9"/>
      <c r="I2" s="9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ht="14.25">
      <c r="A3" s="8" t="s">
        <v>12</v>
      </c>
      <c r="B3" s="9"/>
      <c r="C3" s="9"/>
      <c r="D3" s="21" t="s">
        <v>15</v>
      </c>
      <c r="E3" s="22">
        <v>6</v>
      </c>
      <c r="F3" s="4"/>
      <c r="G3" s="4"/>
      <c r="H3" s="4"/>
      <c r="I3" s="4"/>
      <c r="J3" s="4"/>
      <c r="K3" s="4"/>
      <c r="L3" s="9"/>
      <c r="M3" s="9"/>
      <c r="N3" s="9"/>
      <c r="O3" s="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ht="12.75">
      <c r="A4" s="4"/>
      <c r="B4" s="4"/>
      <c r="C4" s="4"/>
      <c r="D4" s="12" t="s">
        <v>1</v>
      </c>
      <c r="E4" s="39">
        <f>F4/50</f>
        <v>0.72</v>
      </c>
      <c r="F4" s="13">
        <v>36</v>
      </c>
      <c r="G4" s="18" t="s">
        <v>25</v>
      </c>
      <c r="H4" s="19"/>
      <c r="I4" s="19"/>
      <c r="J4" s="20"/>
      <c r="K4" s="20"/>
      <c r="L4" s="2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</row>
    <row r="5" spans="1:124" ht="15">
      <c r="A5" s="8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1:124" ht="14.25">
      <c r="A6" s="4"/>
      <c r="B6" s="4"/>
      <c r="C6" s="4"/>
      <c r="D6" s="14" t="s">
        <v>18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</row>
    <row r="7" spans="1:124" ht="12.75">
      <c r="A7" s="9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</row>
    <row r="8" spans="1:1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24" ht="15.75">
      <c r="A9" s="8" t="s">
        <v>17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</row>
    <row r="10" spans="1:124" ht="12.7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</row>
    <row r="11" spans="1:124" ht="12.75">
      <c r="A11" s="9"/>
      <c r="B11" s="9"/>
      <c r="C11" s="9"/>
      <c r="D11" s="9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</row>
    <row r="12" spans="1:1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</row>
    <row r="13" spans="1:124" ht="12.75">
      <c r="A13" s="10" t="s">
        <v>10</v>
      </c>
      <c r="B13" s="10" t="s">
        <v>2</v>
      </c>
      <c r="C13" s="2" t="s">
        <v>4</v>
      </c>
      <c r="D13" s="10" t="s">
        <v>7</v>
      </c>
      <c r="E13" s="10" t="s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</row>
    <row r="14" spans="1:124" ht="14.25">
      <c r="A14" s="11" t="s">
        <v>0</v>
      </c>
      <c r="B14" s="11" t="s">
        <v>3</v>
      </c>
      <c r="C14" s="3" t="s">
        <v>3</v>
      </c>
      <c r="D14" s="10" t="s">
        <v>19</v>
      </c>
      <c r="E14" s="10" t="s"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</row>
    <row r="15" spans="1:1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</row>
    <row r="16" spans="1:124" s="1" customFormat="1" ht="12.75">
      <c r="A16" s="26">
        <v>0</v>
      </c>
      <c r="B16" s="27">
        <f>EXP((-$E$4*A16))*$E$3</f>
        <v>6</v>
      </c>
      <c r="C16" s="28">
        <f>LN(B16)</f>
        <v>1.791759469228055</v>
      </c>
      <c r="D16" s="29"/>
      <c r="E16" s="29">
        <f>$E$4*B16^1</f>
        <v>4.32</v>
      </c>
      <c r="F16" s="17"/>
      <c r="G16" s="17"/>
      <c r="H16" s="17"/>
      <c r="I16" s="4"/>
      <c r="J16" s="4"/>
      <c r="K16" s="4"/>
      <c r="L16" s="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</row>
    <row r="17" spans="1:124" ht="12.75">
      <c r="A17" s="26">
        <v>1</v>
      </c>
      <c r="B17" s="27">
        <f aca="true" t="shared" si="0" ref="B17:B26">EXP((-$E$4*A17))*$E$3</f>
        <v>2.92051353575983</v>
      </c>
      <c r="C17" s="28">
        <f aca="true" t="shared" si="1" ref="C17:C26">LN(B17)</f>
        <v>1.071759469228055</v>
      </c>
      <c r="D17" s="27">
        <f>(C17-C16)/(A17-A16)</f>
        <v>-0.72</v>
      </c>
      <c r="E17" s="29">
        <f aca="true" t="shared" si="2" ref="E17:E26">$E$4*B17^1</f>
        <v>2.1027697457470773</v>
      </c>
      <c r="F17" s="15"/>
      <c r="G17" s="1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1:124" ht="12.75">
      <c r="A18" s="26">
        <v>2</v>
      </c>
      <c r="B18" s="27">
        <f t="shared" si="0"/>
        <v>1.4215665520927305</v>
      </c>
      <c r="C18" s="28">
        <f t="shared" si="1"/>
        <v>0.351759469228055</v>
      </c>
      <c r="D18" s="27">
        <f aca="true" t="shared" si="3" ref="D18:D26">(C18-C17)/(A18-A17)</f>
        <v>-0.72</v>
      </c>
      <c r="E18" s="29">
        <f t="shared" si="2"/>
        <v>1.023527917506766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1:124" ht="12.75">
      <c r="A19" s="26">
        <v>3</v>
      </c>
      <c r="B19" s="27">
        <f t="shared" si="0"/>
        <v>0.6919507262283751</v>
      </c>
      <c r="C19" s="28">
        <f t="shared" si="1"/>
        <v>-0.36824053077194513</v>
      </c>
      <c r="D19" s="27">
        <f t="shared" si="3"/>
        <v>-0.7200000000000002</v>
      </c>
      <c r="E19" s="29">
        <f t="shared" si="2"/>
        <v>0.49820452288443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1:124" ht="12.75">
      <c r="A20" s="26">
        <v>4</v>
      </c>
      <c r="B20" s="27">
        <f t="shared" si="0"/>
        <v>0.3368085770048024</v>
      </c>
      <c r="C20" s="28">
        <f t="shared" si="1"/>
        <v>-1.088240530771945</v>
      </c>
      <c r="D20" s="27">
        <f t="shared" si="3"/>
        <v>-0.7199999999999998</v>
      </c>
      <c r="E20" s="29">
        <f t="shared" si="2"/>
        <v>0.2425021754434577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1:124" ht="12.75">
      <c r="A21" s="26">
        <v>5</v>
      </c>
      <c r="B21" s="27">
        <f t="shared" si="0"/>
        <v>0.1639423346837554</v>
      </c>
      <c r="C21" s="28">
        <f t="shared" si="1"/>
        <v>-1.8082405307719447</v>
      </c>
      <c r="D21" s="27">
        <f t="shared" si="3"/>
        <v>-0.7199999999999998</v>
      </c>
      <c r="E21" s="29">
        <f t="shared" si="2"/>
        <v>0.11803848097230389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1:124" ht="12.75">
      <c r="A22" s="26">
        <v>6</v>
      </c>
      <c r="B22" s="27">
        <f t="shared" si="0"/>
        <v>0.0797993012546626</v>
      </c>
      <c r="C22" s="28">
        <f t="shared" si="1"/>
        <v>-2.5282405307719453</v>
      </c>
      <c r="D22" s="27">
        <f t="shared" si="3"/>
        <v>-0.7200000000000006</v>
      </c>
      <c r="E22" s="29">
        <f t="shared" si="2"/>
        <v>0.05745549690335707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1:124" ht="12.75">
      <c r="A23" s="26">
        <v>7</v>
      </c>
      <c r="B23" s="27">
        <f t="shared" si="0"/>
        <v>0.03884248990973643</v>
      </c>
      <c r="C23" s="28">
        <f t="shared" si="1"/>
        <v>-3.248240530771945</v>
      </c>
      <c r="D23" s="27">
        <f t="shared" si="3"/>
        <v>-0.7199999999999998</v>
      </c>
      <c r="E23" s="29">
        <f t="shared" si="2"/>
        <v>0.02796659273501023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</row>
    <row r="24" spans="1:124" ht="12.75">
      <c r="A24" s="26">
        <v>8</v>
      </c>
      <c r="B24" s="27">
        <f t="shared" si="0"/>
        <v>0.01890666959066665</v>
      </c>
      <c r="C24" s="28">
        <f t="shared" si="1"/>
        <v>-3.968240530771945</v>
      </c>
      <c r="D24" s="27">
        <f t="shared" si="3"/>
        <v>-0.7199999999999998</v>
      </c>
      <c r="E24" s="29">
        <f t="shared" si="2"/>
        <v>0.013612802105279986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</row>
    <row r="25" spans="1:124" ht="12.75">
      <c r="A25" s="26">
        <v>9</v>
      </c>
      <c r="B25" s="27">
        <f t="shared" si="0"/>
        <v>0.009202864075946785</v>
      </c>
      <c r="C25" s="28">
        <f t="shared" si="1"/>
        <v>-4.688240530771945</v>
      </c>
      <c r="D25" s="27">
        <f t="shared" si="3"/>
        <v>-0.7200000000000002</v>
      </c>
      <c r="E25" s="29">
        <f t="shared" si="2"/>
        <v>0.006626062134681685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</row>
    <row r="26" spans="1:124" ht="12.75">
      <c r="A26" s="26">
        <v>10</v>
      </c>
      <c r="B26" s="27">
        <f t="shared" si="0"/>
        <v>0.004479514850260079</v>
      </c>
      <c r="C26" s="28">
        <f t="shared" si="1"/>
        <v>-5.408240530771945</v>
      </c>
      <c r="D26" s="27">
        <f t="shared" si="3"/>
        <v>-0.7199999999999998</v>
      </c>
      <c r="E26" s="29">
        <f t="shared" si="2"/>
        <v>0.0032252506921872565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</row>
    <row r="27" spans="1:124" ht="12.75">
      <c r="A27" s="1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</row>
    <row r="28" spans="1:1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</row>
    <row r="29" spans="1:1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</row>
    <row r="30" spans="1:1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</row>
    <row r="32" spans="1:1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</row>
    <row r="33" spans="1:124" ht="12.7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</row>
    <row r="34" spans="1:1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</row>
    <row r="35" spans="1:12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</row>
    <row r="36" spans="1:12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</row>
    <row r="37" spans="1:1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</row>
    <row r="38" spans="1:1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</row>
    <row r="39" spans="1:12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</row>
    <row r="40" spans="1:124" ht="12.75">
      <c r="A40" s="37" t="s">
        <v>30</v>
      </c>
      <c r="B40" s="37"/>
      <c r="C40" s="37"/>
      <c r="D40" s="37"/>
      <c r="E40" s="3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</row>
    <row r="41" spans="1:124" ht="12.75">
      <c r="A41" s="37" t="s">
        <v>27</v>
      </c>
      <c r="B41" s="37"/>
      <c r="C41" s="3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</row>
    <row r="42" spans="1:1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</row>
    <row r="43" spans="1:1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</row>
    <row r="44" spans="1:1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</row>
    <row r="45" spans="1:1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</row>
    <row r="46" spans="1:1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</row>
    <row r="47" spans="1:12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</row>
    <row r="48" spans="1:1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</row>
    <row r="49" spans="1:1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</row>
    <row r="50" spans="1:12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</row>
    <row r="51" spans="1:12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</row>
    <row r="52" spans="1:1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</row>
    <row r="53" spans="1:12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</row>
    <row r="54" spans="1:12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</row>
    <row r="55" spans="1:12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</row>
    <row r="56" spans="1:12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</row>
    <row r="57" spans="1:12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</row>
    <row r="58" spans="1:1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</row>
    <row r="59" spans="1:12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</row>
    <row r="60" spans="1:12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</row>
    <row r="61" spans="1:1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</row>
    <row r="62" spans="1:12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</row>
    <row r="63" spans="1:12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</row>
    <row r="64" spans="1:12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</row>
    <row r="65" spans="1:12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</row>
    <row r="66" spans="1:12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</row>
    <row r="67" spans="1:12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</row>
    <row r="68" spans="1:12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</row>
    <row r="69" spans="1:12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</row>
    <row r="70" spans="1:12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</row>
    <row r="71" spans="1:12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</row>
    <row r="72" spans="1:12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</row>
    <row r="74" spans="1:12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</row>
    <row r="75" spans="1:1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</row>
    <row r="76" spans="1:1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</row>
    <row r="77" spans="1:1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</row>
    <row r="78" spans="1:1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</row>
    <row r="79" spans="1:1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</row>
    <row r="80" spans="1:1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</row>
    <row r="81" spans="1:1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</row>
    <row r="82" spans="1:1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</row>
    <row r="83" spans="1:1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</row>
    <row r="84" spans="1:1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</row>
    <row r="85" spans="1:1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</row>
    <row r="86" spans="1:1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</row>
    <row r="87" spans="1:1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</row>
    <row r="88" spans="1:1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</row>
    <row r="89" spans="1:1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</row>
    <row r="90" spans="1:1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</row>
    <row r="91" spans="1:1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</row>
    <row r="92" spans="1:1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</row>
    <row r="93" spans="1:1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</row>
    <row r="94" spans="1:1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</row>
    <row r="95" spans="1:1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</row>
    <row r="96" spans="1:1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</row>
    <row r="97" spans="1:1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</row>
    <row r="98" spans="1:1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</row>
    <row r="99" spans="1:12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</row>
    <row r="100" spans="1:12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</row>
    <row r="101" spans="1:12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</row>
    <row r="102" spans="1:12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</row>
    <row r="103" spans="1:12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</row>
    <row r="104" spans="1:12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</row>
    <row r="105" spans="1:12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</row>
    <row r="106" spans="1:12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</row>
    <row r="107" spans="1:12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</row>
    <row r="108" spans="1:12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</row>
    <row r="109" spans="1:12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</row>
    <row r="110" spans="1:12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</row>
    <row r="111" spans="1:12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</row>
    <row r="112" spans="1:12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</row>
    <row r="113" spans="1:12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</row>
    <row r="114" spans="1:12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</row>
    <row r="115" spans="1:12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</row>
    <row r="116" spans="1:12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</row>
    <row r="117" spans="1:12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</row>
    <row r="118" spans="1:12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</row>
    <row r="119" spans="1:12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</row>
    <row r="120" spans="1:12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</row>
    <row r="121" spans="1:12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</row>
    <row r="122" spans="1:12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</row>
    <row r="123" spans="1:12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</row>
    <row r="124" spans="1:12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</row>
    <row r="125" spans="1:12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</row>
    <row r="126" spans="1:12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</row>
    <row r="127" spans="1:12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</row>
    <row r="128" spans="1:12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</row>
    <row r="129" spans="1:12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</row>
    <row r="130" spans="1:12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</row>
    <row r="131" spans="1:12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</row>
    <row r="132" spans="1:12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</row>
    <row r="133" spans="20:124" ht="12.7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</row>
    <row r="134" spans="20:124" ht="12.75"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</row>
    <row r="135" spans="20:124" ht="12.7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</row>
    <row r="136" spans="20:124" ht="12.75"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T136"/>
  <sheetViews>
    <sheetView tabSelected="1" zoomScalePageLayoutView="0" workbookViewId="0" topLeftCell="A1">
      <selection activeCell="N34" sqref="N34"/>
    </sheetView>
  </sheetViews>
  <sheetFormatPr defaultColWidth="11.421875" defaultRowHeight="12.75"/>
  <cols>
    <col min="1" max="2" width="9.140625" style="0" customWidth="1"/>
    <col min="3" max="3" width="13.7109375" style="0" customWidth="1"/>
    <col min="4" max="4" width="15.7109375" style="0" customWidth="1"/>
    <col min="5" max="5" width="16.28125" style="0" customWidth="1"/>
    <col min="6" max="7" width="9.140625" style="0" customWidth="1"/>
    <col min="8" max="8" width="5.140625" style="0" customWidth="1"/>
    <col min="9" max="16384" width="9.140625" style="0" customWidth="1"/>
  </cols>
  <sheetData>
    <row r="1" spans="1:124" ht="16.5" thickBot="1" thickTop="1">
      <c r="A1" s="4"/>
      <c r="B1" s="4"/>
      <c r="C1" s="4"/>
      <c r="D1" s="4"/>
      <c r="E1" s="4"/>
      <c r="F1" s="5" t="s">
        <v>33</v>
      </c>
      <c r="G1" s="6"/>
      <c r="H1" s="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</row>
    <row r="2" spans="1:124" ht="13.5" thickTop="1">
      <c r="A2" s="34" t="s">
        <v>24</v>
      </c>
      <c r="B2" s="35"/>
      <c r="C2" s="35"/>
      <c r="D2" s="36"/>
      <c r="E2" s="36"/>
      <c r="F2" s="9"/>
      <c r="G2" s="9"/>
      <c r="H2" s="9"/>
      <c r="I2" s="9"/>
      <c r="J2" s="9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</row>
    <row r="3" spans="1:124" ht="14.25">
      <c r="A3" s="8" t="s">
        <v>12</v>
      </c>
      <c r="B3" s="9"/>
      <c r="C3" s="9"/>
      <c r="D3" s="21" t="s">
        <v>15</v>
      </c>
      <c r="E3" s="22">
        <v>5</v>
      </c>
      <c r="F3" s="4"/>
      <c r="G3" s="4"/>
      <c r="H3" s="4"/>
      <c r="I3" s="4"/>
      <c r="J3" s="4"/>
      <c r="K3" s="4"/>
      <c r="L3" s="9"/>
      <c r="M3" s="9"/>
      <c r="N3" s="9"/>
      <c r="O3" s="9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</row>
    <row r="4" spans="1:124" ht="12.75">
      <c r="A4" s="4"/>
      <c r="B4" s="4"/>
      <c r="C4" s="4"/>
      <c r="D4" s="12" t="s">
        <v>1</v>
      </c>
      <c r="E4" s="39">
        <f>F4/50</f>
        <v>0.74</v>
      </c>
      <c r="F4" s="13">
        <v>37</v>
      </c>
      <c r="G4" s="18" t="s">
        <v>25</v>
      </c>
      <c r="H4" s="19"/>
      <c r="I4" s="19"/>
      <c r="J4" s="20"/>
      <c r="K4" s="20"/>
      <c r="L4" s="2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</row>
    <row r="5" spans="1:124" ht="15">
      <c r="A5" s="8" t="s">
        <v>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1:124" ht="14.25">
      <c r="A6" s="4"/>
      <c r="B6" s="4"/>
      <c r="C6" s="4"/>
      <c r="D6" s="14" t="s">
        <v>23</v>
      </c>
      <c r="F6" s="1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</row>
    <row r="7" spans="1:124" ht="12.75">
      <c r="A7" s="9" t="s">
        <v>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</row>
    <row r="8" spans="1:124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</row>
    <row r="9" spans="1:124" ht="15.75">
      <c r="A9" s="8" t="s">
        <v>22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</row>
    <row r="10" spans="1:124" ht="12.75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</row>
    <row r="11" spans="1:124" ht="12.75">
      <c r="A11" s="9"/>
      <c r="B11" s="9"/>
      <c r="C11" s="9"/>
      <c r="D11" s="9"/>
      <c r="E11" s="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</row>
    <row r="12" spans="1:124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</row>
    <row r="13" spans="1:124" ht="12.75">
      <c r="A13" s="10" t="s">
        <v>10</v>
      </c>
      <c r="B13" s="10" t="s">
        <v>2</v>
      </c>
      <c r="C13" s="2" t="s">
        <v>5</v>
      </c>
      <c r="D13" s="10" t="s">
        <v>7</v>
      </c>
      <c r="E13" s="10" t="s">
        <v>11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</row>
    <row r="14" spans="1:124" ht="14.25">
      <c r="A14" s="11" t="s">
        <v>0</v>
      </c>
      <c r="B14" s="11" t="s">
        <v>3</v>
      </c>
      <c r="C14" s="38" t="s">
        <v>28</v>
      </c>
      <c r="D14" s="10" t="s">
        <v>29</v>
      </c>
      <c r="E14" s="10" t="s">
        <v>20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</row>
    <row r="15" spans="1:12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</row>
    <row r="16" spans="1:124" s="1" customFormat="1" ht="12.75">
      <c r="A16" s="26">
        <v>0</v>
      </c>
      <c r="B16" s="27">
        <f>((1/$E$3)+(2*E$4*A16))^-1</f>
        <v>5</v>
      </c>
      <c r="C16" s="28">
        <f>1/B16</f>
        <v>0.2</v>
      </c>
      <c r="D16" s="29"/>
      <c r="E16" s="29">
        <f>$E$4*B16^1</f>
        <v>3.7</v>
      </c>
      <c r="F16" s="17"/>
      <c r="G16" s="17"/>
      <c r="H16" s="17"/>
      <c r="I16" s="4"/>
      <c r="J16" s="4"/>
      <c r="K16" s="4"/>
      <c r="L16" s="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</row>
    <row r="17" spans="1:124" ht="12.75">
      <c r="A17" s="26">
        <v>1</v>
      </c>
      <c r="B17" s="27">
        <f aca="true" t="shared" si="0" ref="B17:B26">((1/$E$3)+(2*E$4*A17))^-1</f>
        <v>0.5952380952380952</v>
      </c>
      <c r="C17" s="28">
        <f aca="true" t="shared" si="1" ref="C17:C26">1/B17</f>
        <v>1.68</v>
      </c>
      <c r="D17" s="27">
        <f>(C17-C16)/(A17-A16)</f>
        <v>1.48</v>
      </c>
      <c r="E17" s="29">
        <f aca="true" t="shared" si="2" ref="E17:E26">$E$4*B17^1</f>
        <v>0.44047619047619047</v>
      </c>
      <c r="F17" s="15"/>
      <c r="G17" s="15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1:124" ht="12.75">
      <c r="A18" s="26">
        <v>2</v>
      </c>
      <c r="B18" s="27">
        <f t="shared" si="0"/>
        <v>0.3164556962025316</v>
      </c>
      <c r="C18" s="28">
        <f t="shared" si="1"/>
        <v>3.16</v>
      </c>
      <c r="D18" s="27">
        <f aca="true" t="shared" si="3" ref="D18:D26">(C18-C17)/(A18-A17)</f>
        <v>1.4800000000000002</v>
      </c>
      <c r="E18" s="29">
        <f t="shared" si="2"/>
        <v>0.2341772151898734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</row>
    <row r="19" spans="1:124" ht="12.75">
      <c r="A19" s="26">
        <v>3</v>
      </c>
      <c r="B19" s="27">
        <f t="shared" si="0"/>
        <v>0.21551724137931036</v>
      </c>
      <c r="C19" s="28">
        <f t="shared" si="1"/>
        <v>4.64</v>
      </c>
      <c r="D19" s="27">
        <f t="shared" si="3"/>
        <v>1.4799999999999995</v>
      </c>
      <c r="E19" s="29">
        <f t="shared" si="2"/>
        <v>0.15948275862068967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1:124" ht="12.75">
      <c r="A20" s="26">
        <v>4</v>
      </c>
      <c r="B20" s="27">
        <f t="shared" si="0"/>
        <v>0.16339869281045752</v>
      </c>
      <c r="C20" s="28">
        <f t="shared" si="1"/>
        <v>6.12</v>
      </c>
      <c r="D20" s="27">
        <f t="shared" si="3"/>
        <v>1.4800000000000004</v>
      </c>
      <c r="E20" s="29">
        <f t="shared" si="2"/>
        <v>0.12091503267973856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</row>
    <row r="21" spans="1:124" ht="12.75">
      <c r="A21" s="26">
        <v>5</v>
      </c>
      <c r="B21" s="27">
        <f t="shared" si="0"/>
        <v>0.13157894736842105</v>
      </c>
      <c r="C21" s="28">
        <f t="shared" si="1"/>
        <v>7.6000000000000005</v>
      </c>
      <c r="D21" s="27">
        <f t="shared" si="3"/>
        <v>1.4800000000000004</v>
      </c>
      <c r="E21" s="29">
        <f t="shared" si="2"/>
        <v>0.09736842105263158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1:124" ht="12.75">
      <c r="A22" s="26">
        <v>6</v>
      </c>
      <c r="B22" s="27">
        <f t="shared" si="0"/>
        <v>0.1101321585903084</v>
      </c>
      <c r="C22" s="28">
        <f t="shared" si="1"/>
        <v>9.079999999999998</v>
      </c>
      <c r="D22" s="27">
        <f t="shared" si="3"/>
        <v>1.4799999999999978</v>
      </c>
      <c r="E22" s="29">
        <f t="shared" si="2"/>
        <v>0.08149779735682822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</row>
    <row r="23" spans="1:124" ht="12.75">
      <c r="A23" s="26">
        <v>7</v>
      </c>
      <c r="B23" s="27">
        <f t="shared" si="0"/>
        <v>0.09469696969696971</v>
      </c>
      <c r="C23" s="28">
        <f t="shared" si="1"/>
        <v>10.559999999999999</v>
      </c>
      <c r="D23" s="27">
        <f t="shared" si="3"/>
        <v>1.4800000000000004</v>
      </c>
      <c r="E23" s="29">
        <f t="shared" si="2"/>
        <v>0.07007575757575758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</row>
    <row r="24" spans="1:124" ht="12.75">
      <c r="A24" s="26">
        <v>8</v>
      </c>
      <c r="B24" s="27">
        <f t="shared" si="0"/>
        <v>0.08305647840531562</v>
      </c>
      <c r="C24" s="28">
        <f t="shared" si="1"/>
        <v>12.04</v>
      </c>
      <c r="D24" s="27">
        <f t="shared" si="3"/>
        <v>1.4800000000000004</v>
      </c>
      <c r="E24" s="29">
        <f t="shared" si="2"/>
        <v>0.061461794019933555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</row>
    <row r="25" spans="1:124" ht="12.75">
      <c r="A25" s="26">
        <v>9</v>
      </c>
      <c r="B25" s="27">
        <f t="shared" si="0"/>
        <v>0.07396449704142012</v>
      </c>
      <c r="C25" s="28">
        <f t="shared" si="1"/>
        <v>13.52</v>
      </c>
      <c r="D25" s="27">
        <f t="shared" si="3"/>
        <v>1.4800000000000004</v>
      </c>
      <c r="E25" s="29">
        <f t="shared" si="2"/>
        <v>0.05473372781065089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</row>
    <row r="26" spans="1:124" ht="12.75">
      <c r="A26" s="26">
        <v>10</v>
      </c>
      <c r="B26" s="27">
        <f t="shared" si="0"/>
        <v>0.06666666666666667</v>
      </c>
      <c r="C26" s="28">
        <f t="shared" si="1"/>
        <v>15</v>
      </c>
      <c r="D26" s="27">
        <f t="shared" si="3"/>
        <v>1.4800000000000004</v>
      </c>
      <c r="E26" s="29">
        <f t="shared" si="2"/>
        <v>0.04933333333333333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</row>
    <row r="27" spans="1:124" ht="12.75">
      <c r="A27" s="24"/>
      <c r="B27" s="25"/>
      <c r="C27" s="25"/>
      <c r="D27" s="25"/>
      <c r="E27" s="2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</row>
    <row r="28" spans="1:12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</row>
    <row r="29" spans="1:12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</row>
    <row r="30" spans="1:12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</row>
    <row r="31" spans="1:12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</row>
    <row r="32" spans="1:12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</row>
    <row r="33" spans="1:124" ht="12.75">
      <c r="A33" s="1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</row>
    <row r="34" spans="1:12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</row>
    <row r="35" spans="1:12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</row>
    <row r="36" spans="1:12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</row>
    <row r="37" spans="1:12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</row>
    <row r="38" spans="1:12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</row>
    <row r="39" spans="1:124" ht="12.75">
      <c r="A39" s="33" t="s">
        <v>26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</row>
    <row r="40" spans="1:124" ht="12.75">
      <c r="A40" s="37" t="s">
        <v>30</v>
      </c>
      <c r="B40" s="37"/>
      <c r="C40" s="37"/>
      <c r="D40" s="37"/>
      <c r="E40" s="3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</row>
    <row r="41" spans="1:124" ht="12.75">
      <c r="A41" s="37" t="s">
        <v>27</v>
      </c>
      <c r="B41" s="37"/>
      <c r="C41" s="3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</row>
    <row r="42" spans="1:12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</row>
    <row r="43" spans="1:124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</row>
    <row r="44" spans="1:124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</row>
    <row r="45" spans="1:12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</row>
    <row r="46" spans="1:124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</row>
    <row r="47" spans="1:124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</row>
    <row r="48" spans="1:124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</row>
    <row r="49" spans="1:124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</row>
    <row r="50" spans="1:124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</row>
    <row r="51" spans="1:124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</row>
    <row r="52" spans="1:124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</row>
    <row r="53" spans="1:124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</row>
    <row r="54" spans="1:124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</row>
    <row r="55" spans="1:124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</row>
    <row r="56" spans="1:124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</row>
    <row r="57" spans="1:124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</row>
    <row r="58" spans="1:12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</row>
    <row r="59" spans="1:124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</row>
    <row r="60" spans="1:124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</row>
    <row r="61" spans="1:124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</row>
    <row r="62" spans="1:124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</row>
    <row r="63" spans="1:124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</row>
    <row r="64" spans="1:124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</row>
    <row r="65" spans="1:124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</row>
    <row r="66" spans="1:124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</row>
    <row r="67" spans="1:124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</row>
    <row r="68" spans="1:124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</row>
    <row r="69" spans="1:124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</row>
    <row r="70" spans="1:124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</row>
    <row r="71" spans="1:124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</row>
    <row r="72" spans="1:124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</row>
    <row r="73" spans="1:124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</row>
    <row r="74" spans="1:124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</row>
    <row r="75" spans="1:124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</row>
    <row r="76" spans="1:124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</row>
    <row r="77" spans="1:124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</row>
    <row r="78" spans="1:124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</row>
    <row r="79" spans="1:124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</row>
    <row r="80" spans="1:124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</row>
    <row r="81" spans="1:124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</row>
    <row r="82" spans="1:124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</row>
    <row r="83" spans="1:124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</row>
    <row r="84" spans="1:124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</row>
    <row r="85" spans="1:124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</row>
    <row r="86" spans="1:124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</row>
    <row r="87" spans="1:124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</row>
    <row r="88" spans="1:124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</row>
    <row r="89" spans="1:124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</row>
    <row r="90" spans="1:124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</row>
    <row r="91" spans="1:124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</row>
    <row r="92" spans="1:124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</row>
    <row r="93" spans="1:124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</row>
    <row r="94" spans="1:124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</row>
    <row r="95" spans="1:124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</row>
    <row r="96" spans="1:1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</row>
    <row r="97" spans="1:12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</row>
    <row r="98" spans="1:12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</row>
    <row r="99" spans="1:12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</row>
    <row r="100" spans="1:12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</row>
    <row r="101" spans="1:12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</row>
    <row r="102" spans="1:12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</row>
    <row r="103" spans="1:12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</row>
    <row r="104" spans="1:12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</row>
    <row r="105" spans="1:12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</row>
    <row r="106" spans="1:12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</row>
    <row r="107" spans="1:12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</row>
    <row r="108" spans="1:12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</row>
    <row r="109" spans="1:12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</row>
    <row r="110" spans="1:12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</row>
    <row r="111" spans="1:12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</row>
    <row r="112" spans="1:12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</row>
    <row r="113" spans="1:12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</row>
    <row r="114" spans="1:12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</row>
    <row r="115" spans="1:12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</row>
    <row r="116" spans="1:12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</row>
    <row r="117" spans="1:12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</row>
    <row r="118" spans="1:12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</row>
    <row r="119" spans="1:12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</row>
    <row r="120" spans="1:12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</row>
    <row r="121" spans="1:12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</row>
    <row r="122" spans="1:12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</row>
    <row r="123" spans="1:12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</row>
    <row r="124" spans="1:12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</row>
    <row r="125" spans="1:12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</row>
    <row r="126" spans="1:12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</row>
    <row r="127" spans="1:12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</row>
    <row r="128" spans="1:12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</row>
    <row r="129" spans="1:12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</row>
    <row r="130" spans="1:12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</row>
    <row r="131" spans="1:12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</row>
    <row r="132" spans="1:12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</row>
    <row r="133" spans="20:124" ht="12.75"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</row>
    <row r="134" spans="20:124" ht="12.75"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</row>
    <row r="135" spans="20:124" ht="12.75"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</row>
    <row r="136" spans="20:124" ht="12.75"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</row>
  </sheetData>
  <sheetProtection/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kinSim</dc:title>
  <dc:subject>Chemistry II(AP)/(H)</dc:subject>
  <dc:creator>DR JCVL</dc:creator>
  <cp:keywords/>
  <dc:description/>
  <cp:lastModifiedBy>Usuario</cp:lastModifiedBy>
  <dcterms:created xsi:type="dcterms:W3CDTF">1996-10-14T23:33:28Z</dcterms:created>
  <dcterms:modified xsi:type="dcterms:W3CDTF">2019-05-09T02:05:44Z</dcterms:modified>
  <cp:category/>
  <cp:version/>
  <cp:contentType/>
  <cp:contentStatus/>
</cp:coreProperties>
</file>