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emoria negra usb 3 A\Converter 2018\8agases cp y cv\"/>
    </mc:Choice>
  </mc:AlternateContent>
  <xr:revisionPtr revIDLastSave="0" documentId="13_ncr:1_{6B26D564-7CED-4F2D-A942-C4BB212871CF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Cp Y Cv" sheetId="1" r:id="rId1"/>
    <sheet name="_SSC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B10" i="1" l="1"/>
  <c r="B14" i="1" l="1"/>
  <c r="B16" i="1" l="1"/>
  <c r="E12" i="1" l="1"/>
  <c r="H10" i="1" s="1"/>
  <c r="E14" i="1"/>
  <c r="B12" i="1"/>
  <c r="E16" i="1" l="1"/>
  <c r="H12" i="1"/>
  <c r="B18" i="1"/>
</calcChain>
</file>

<file path=xl/sharedStrings.xml><?xml version="1.0" encoding="utf-8"?>
<sst xmlns="http://schemas.openxmlformats.org/spreadsheetml/2006/main" count="25" uniqueCount="25">
  <si>
    <t>a</t>
  </si>
  <si>
    <t>b</t>
  </si>
  <si>
    <t>c</t>
  </si>
  <si>
    <t>d</t>
  </si>
  <si>
    <t>e</t>
  </si>
  <si>
    <t>q  p cte (cal/mol)</t>
  </si>
  <si>
    <t>q  V cte (cal/mol)</t>
  </si>
  <si>
    <t>Modelo perfecto e ideal</t>
  </si>
  <si>
    <t>{"IsHide":false,"HiddenInExcel":false,"SheetId":-1,"Name":"Cp Y Cv","Guid":"Z5F7BJ","Index":1,"VisibleRange":"","SheetTheme":{"TabColor":"","BodyColor":"","BodyImage":""}}</t>
  </si>
  <si>
    <t>{"BrowserAndLocation":{"ConversionPath":"C:\\Users\\juan\\Documents\\SpreadsheetConverter","SelectedBrowsers":[]},"SpreadsheetServer":{"Username":"","Password":"","ServerUrl":""},"ConfigureSubmitDefault":{"Email":"tamayo.mario@gmail.com","Free":false,"Advanced":false,"AdvancedSecured":false,"Demo":true},"MessageBubble":{"Close":false,"TopMsg":0},"CustomizeTheme":{"Theme":"C:\\Users\\juan\\AppData\\Roaming\\SpreadsheetConverter\\V9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Select"},"WizardButton":{"Next":"Siguiente","Previous":"Anterior","Cancel":"Cancelar","Finish":"Finalizar"},"ToolbarButton":{"Submit":"Enviar","Print":"Imprimir","PrintAll":"Print All","Reset":"Reiniciar","Update":"Update","Back":"Back"},"SubmitDialog":{"SubmitDialogHeading":"Submit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</si>
  <si>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r>
      <rPr>
        <b/>
        <sz val="16"/>
        <rFont val="Calibri"/>
        <family val="2"/>
        <scheme val="minor"/>
      </rPr>
      <t>R</t>
    </r>
    <r>
      <rPr>
        <b/>
        <sz val="20"/>
        <rFont val="Calibri"/>
        <family val="2"/>
        <scheme val="minor"/>
      </rPr>
      <t xml:space="preserve">  </t>
    </r>
    <r>
      <rPr>
        <b/>
        <sz val="14"/>
        <rFont val="Calibri"/>
        <family val="2"/>
        <scheme val="minor"/>
      </rPr>
      <t xml:space="preserve"> (cal/mol K)</t>
    </r>
  </si>
  <si>
    <r>
      <t>T</t>
    </r>
    <r>
      <rPr>
        <b/>
        <sz val="14"/>
        <color theme="1"/>
        <rFont val="Calibri"/>
        <family val="2"/>
        <scheme val="minor"/>
      </rPr>
      <t xml:space="preserve">1  </t>
    </r>
    <r>
      <rPr>
        <b/>
        <sz val="18"/>
        <color theme="1"/>
        <rFont val="Calibri"/>
        <family val="2"/>
        <scheme val="minor"/>
      </rPr>
      <t>(K)</t>
    </r>
  </si>
  <si>
    <r>
      <t>T</t>
    </r>
    <r>
      <rPr>
        <b/>
        <sz val="14"/>
        <color theme="1"/>
        <rFont val="Calibri"/>
        <family val="2"/>
        <scheme val="minor"/>
      </rPr>
      <t xml:space="preserve">2 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(K)</t>
    </r>
  </si>
  <si>
    <t>Insertar en las celdas de color amarillo los valores correspondientes</t>
  </si>
  <si>
    <t>w p cte (cal/mol)</t>
  </si>
  <si>
    <t>w V cte (cal/mol)</t>
  </si>
  <si>
    <t xml:space="preserve">w adiabático </t>
  </si>
  <si>
    <t>(cal/mol)</t>
  </si>
  <si>
    <t xml:space="preserve">                                          Constantes de Cp como función de T</t>
  </si>
  <si>
    <t>Cp (cal/molK)</t>
  </si>
  <si>
    <t>Cv (cal/molK)</t>
  </si>
  <si>
    <t>PROCESOS ISOCÓRICOS  ISOBÁRICOS Y ADIABÁTICOS EN GASES</t>
  </si>
  <si>
    <t>{"InputDetection":0,"RecalcMode":0,"Name":"","Flavor":0,"Edition":3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2,"IsSubmit":false,"IsPrint":true,"IsPrintAll":false,"IsReset":true,"IsUpdate":false},"ConfigureSubmit":{"IsShowCaptcha":false,"IsUseSscWebServer":true,"ReceiverCode":"tamayo.mario@gmail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</si>
  <si>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Dr. Juan Carlos Vázquez Lira  2019</t>
  </si>
  <si>
    <t>Con apoyo del programa DGAPA-UNAM-PAPIME PE-200419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</si>
</sst>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1"/>
      <charset val="2"/>
      <scheme val="minor"/>
    </font>
    <font>
      <b/>
      <sz val="14"/>
      <color rgb="FFFF0000"/>
      <name val="Symbol"/>
      <family val="1"/>
      <charset val="2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164" fontId="10" fillId="2" borderId="0" xfId="0" applyNumberFormat="1" applyFont="1" applyFill="1" applyAlignment="1" applyProtection="1">
      <alignment horizontal="center"/>
      <protection locked="0"/>
    </xf>
    <xf numFmtId="11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" fillId="4" borderId="0" xfId="0" applyFont="1" applyFill="1"/>
    <xf numFmtId="0" fontId="1" fillId="7" borderId="0" xfId="0" applyFont="1" applyFill="1"/>
    <xf numFmtId="0" fontId="0" fillId="7" borderId="0" xfId="0" applyFill="1"/>
    <xf numFmtId="0" fontId="8" fillId="0" borderId="0" xfId="0" applyFont="1" applyAlignment="1">
      <alignment horizontal="center"/>
    </xf>
    <xf numFmtId="164" fontId="10" fillId="6" borderId="0" xfId="0" applyNumberFormat="1" applyFont="1" applyFill="1" applyAlignment="1">
      <alignment horizontal="center"/>
    </xf>
    <xf numFmtId="164" fontId="9" fillId="6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0" fontId="0" fillId="6" borderId="0" xfId="0" applyFill="1"/>
    <xf numFmtId="0" fontId="9" fillId="0" borderId="0" xfId="0" applyFont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5" borderId="0" xfId="0" applyFill="1"/>
    <xf numFmtId="164" fontId="10" fillId="3" borderId="0" xfId="0" applyNumberFormat="1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0" fillId="6" borderId="0" xfId="0" applyFill="1" applyBorder="1"/>
    <xf numFmtId="0" fontId="5" fillId="6" borderId="0" xfId="0" applyFont="1" applyFill="1"/>
    <xf numFmtId="0" fontId="8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/>
    <xf numFmtId="0" fontId="13" fillId="6" borderId="0" xfId="0" applyFont="1" applyFill="1"/>
    <xf numFmtId="0" fontId="1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12</xdr:row>
      <xdr:rowOff>200025</xdr:rowOff>
    </xdr:from>
    <xdr:to>
      <xdr:col>3</xdr:col>
      <xdr:colOff>1266615</xdr:colOff>
      <xdr:row>14</xdr:row>
      <xdr:rowOff>119010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CABDDB5-6026-40CC-9929-E162B23C9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990850"/>
          <a:ext cx="1580940" cy="395235"/>
        </a:xfrm>
        <a:prstGeom prst="rect">
          <a:avLst/>
        </a:prstGeom>
      </xdr:spPr>
    </xdr:pic>
    <xdr:clientData/>
  </xdr:twoCellAnchor>
  <xdr:twoCellAnchor editAs="oneCell">
    <xdr:from>
      <xdr:col>5</xdr:col>
      <xdr:colOff>1104900</xdr:colOff>
      <xdr:row>8</xdr:row>
      <xdr:rowOff>180975</xdr:rowOff>
    </xdr:from>
    <xdr:to>
      <xdr:col>6</xdr:col>
      <xdr:colOff>1104713</xdr:colOff>
      <xdr:row>10</xdr:row>
      <xdr:rowOff>85683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BFD8482-D287-4499-8E4D-AC7112B15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0600" y="2066925"/>
          <a:ext cx="1495238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9</xdr:row>
      <xdr:rowOff>47625</xdr:rowOff>
    </xdr:from>
    <xdr:to>
      <xdr:col>0</xdr:col>
      <xdr:colOff>1524000</xdr:colOff>
      <xdr:row>13</xdr:row>
      <xdr:rowOff>200025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5068A28-BD8B-4ACD-9A44-1B1D5F06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24075"/>
          <a:ext cx="13620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X95"/>
  <sheetViews>
    <sheetView tabSelected="1" workbookViewId="0">
      <selection activeCell="B12" sqref="B12"/>
    </sheetView>
  </sheetViews>
  <sheetFormatPr baseColWidth="10" defaultRowHeight="15"/>
  <cols>
    <col min="1" max="1" width="23.28515625" customWidth="1"/>
    <col min="2" max="2" width="17.5703125" customWidth="1"/>
    <col min="3" max="3" width="21.5703125" customWidth="1"/>
    <col min="4" max="4" width="23.28515625" customWidth="1"/>
    <col min="5" max="5" width="17.28515625" customWidth="1"/>
    <col min="6" max="6" width="22.42578125" customWidth="1"/>
    <col min="7" max="7" width="21.5703125" customWidth="1"/>
    <col min="8" max="8" width="20" customWidth="1"/>
    <col min="9" max="9" width="18.140625" customWidth="1"/>
    <col min="10" max="10" width="16.42578125" customWidth="1"/>
  </cols>
  <sheetData>
    <row r="1" spans="1:50" ht="23.25">
      <c r="A1" s="13"/>
      <c r="B1" s="29" t="s">
        <v>21</v>
      </c>
      <c r="C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ht="21">
      <c r="A2" s="13"/>
      <c r="B2" s="13"/>
      <c r="C2" s="30" t="s">
        <v>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0">
      <c r="A3" s="5" t="s">
        <v>13</v>
      </c>
      <c r="B3" s="5"/>
      <c r="C3" s="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>
      <c r="A5" s="13"/>
      <c r="B5" s="6" t="s">
        <v>18</v>
      </c>
      <c r="C5" s="6"/>
      <c r="D5" s="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ht="28.5">
      <c r="A6" s="1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11</v>
      </c>
      <c r="G6" s="24" t="s">
        <v>12</v>
      </c>
      <c r="H6" s="25" t="s">
        <v>10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15.75">
      <c r="A7" s="2">
        <v>6.96</v>
      </c>
      <c r="B7" s="3">
        <v>3.6800000000000001E-3</v>
      </c>
      <c r="C7" s="3">
        <v>7.4399999999999999E-7</v>
      </c>
      <c r="D7" s="4">
        <v>0</v>
      </c>
      <c r="E7" s="4">
        <v>0</v>
      </c>
      <c r="F7" s="4">
        <v>300</v>
      </c>
      <c r="G7" s="4">
        <v>350</v>
      </c>
      <c r="H7" s="2">
        <v>1.9888999999999999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>
      <c r="A9" s="13"/>
      <c r="B9" s="13"/>
      <c r="C9" s="13"/>
      <c r="D9" s="13"/>
      <c r="E9" s="2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ht="18.75">
      <c r="A10" s="28"/>
      <c r="B10" s="18">
        <f>(($A$7)*($G$7-$F$7)+($B$7/2)*($G$7^2-$F$7^2)+($C$7/3)*($G$7^3-$F$7^3))+($D$7/4)*($G$7^4-$F$7^4)+($E$7/5)*($G$7^5-$F$7^5)</f>
        <v>411.73700000000002</v>
      </c>
      <c r="C10" s="13"/>
      <c r="D10" s="22" t="s">
        <v>19</v>
      </c>
      <c r="E10" s="18">
        <f>(($A$7)+($B$7)*($F$7)+($C$7)*($F$7^2))+($D$7)*($G$7^3)+($E$7)*($G$7^4)</f>
        <v>8.13096</v>
      </c>
      <c r="F10" s="13"/>
      <c r="G10" s="27"/>
      <c r="H10" s="18">
        <f>(E10/E12)</f>
        <v>1.3238164394356291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18.75">
      <c r="A11" s="22"/>
      <c r="B11" s="9"/>
      <c r="C11" s="13"/>
      <c r="D11" s="22"/>
      <c r="E11" s="10"/>
      <c r="F11" s="13"/>
      <c r="G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0" ht="18.75">
      <c r="A12" s="28"/>
      <c r="B12" s="18">
        <f>(($A$7-H7)*($G$7-$F$7)+($B$7/2)*($G$7^2-$F$7^2)+($C$7/3)*($G$7^3-$F$7^3))+($D$7/4)*($G$7^4-$F$7^4)+($E$7/5)*($G$7^5-$F$7^5)</f>
        <v>312.29200000000003</v>
      </c>
      <c r="C12" s="13"/>
      <c r="D12" s="22" t="s">
        <v>20</v>
      </c>
      <c r="E12" s="18">
        <f>(($A$7-H7)+($B$7)*($F$7)+($C$7)*($F$7^2))+($D$7)*($G$7^3)+($E$7)*($G$7^4)</f>
        <v>6.1420599999999999</v>
      </c>
      <c r="F12" s="13"/>
      <c r="G12" s="22" t="s">
        <v>16</v>
      </c>
      <c r="H12" s="18">
        <f>-B12</f>
        <v>-312.29200000000003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ht="18.75">
      <c r="A13" s="22"/>
      <c r="B13" s="9"/>
      <c r="C13" s="13"/>
      <c r="D13" s="26"/>
      <c r="E13" s="11"/>
      <c r="F13" s="13"/>
      <c r="G13" s="8" t="s">
        <v>17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ht="18.75">
      <c r="A14" s="28"/>
      <c r="B14" s="18">
        <f>(($A$7)*(LN($G$7/$F$7))+($B$7)*($G$7-$F$7)+($C$7/2)*($G$7^2-$F$7^2))+($D$7/3)*($G$7^3-$F$7^3)+($E$7/4)*($G$7^4-$F$7^4)</f>
        <v>1.2689787315977181</v>
      </c>
      <c r="C14" s="13"/>
      <c r="D14" s="28"/>
      <c r="E14" s="18">
        <f>(($A$7-H7)*(LN($G$7/$F$7))+($B$7)*($G$7-$F$7)+($C$7/2)*($G$7^2-$F$7^2))+($D$7/3)*($G$7^3-$F$7^3)+($E$7/4)*($G$7^4-$F$7^4)</f>
        <v>0.96238844448928396</v>
      </c>
      <c r="F14" s="13"/>
      <c r="G14" s="21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ht="18.75">
      <c r="A15" s="31"/>
      <c r="B15" s="9"/>
      <c r="C15" s="13"/>
      <c r="D15" s="26"/>
      <c r="E15" s="12"/>
      <c r="F15" s="13"/>
      <c r="G15" s="2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ht="18.75">
      <c r="A16" s="22" t="s">
        <v>5</v>
      </c>
      <c r="B16" s="18">
        <f>B10</f>
        <v>411.73700000000002</v>
      </c>
      <c r="C16" s="13"/>
      <c r="D16" s="22" t="s">
        <v>6</v>
      </c>
      <c r="E16" s="18">
        <f>B12</f>
        <v>312.29200000000003</v>
      </c>
      <c r="F16" s="13"/>
      <c r="G16" s="2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206" ht="15.75">
      <c r="A17" s="13"/>
      <c r="B17" s="13"/>
      <c r="C17" s="13"/>
      <c r="D17" s="13"/>
      <c r="E17" s="14"/>
      <c r="F17" s="13"/>
      <c r="G17" s="2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206" ht="18.75">
      <c r="A18" s="22" t="s">
        <v>14</v>
      </c>
      <c r="B18" s="18">
        <f>B10-B12</f>
        <v>99.444999999999993</v>
      </c>
      <c r="C18" s="13"/>
      <c r="D18" s="22" t="s">
        <v>15</v>
      </c>
      <c r="E18" s="19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206">
      <c r="A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206">
      <c r="A20" s="15" t="s">
        <v>23</v>
      </c>
      <c r="B20" s="15"/>
      <c r="C20" s="13"/>
      <c r="D20" s="13"/>
      <c r="E20" s="13"/>
      <c r="F20" s="16" t="s">
        <v>24</v>
      </c>
      <c r="G20" s="15"/>
      <c r="H20" s="17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20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</row>
    <row r="22" spans="1:20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</row>
    <row r="23" spans="1:20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</row>
    <row r="24" spans="1:206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</row>
    <row r="25" spans="1:206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</row>
    <row r="26" spans="1:20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</row>
    <row r="27" spans="1:206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</row>
    <row r="28" spans="1:206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</row>
    <row r="29" spans="1:206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</row>
    <row r="30" spans="1:206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</row>
    <row r="31" spans="1:206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</row>
    <row r="32" spans="1:206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</row>
    <row r="33" spans="1:206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</row>
    <row r="34" spans="1:206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</row>
    <row r="35" spans="1:20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</row>
    <row r="36" spans="1:206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</row>
    <row r="37" spans="1:206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</row>
    <row r="38" spans="1:206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</row>
    <row r="39" spans="1:206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</row>
    <row r="40" spans="1:206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</row>
    <row r="41" spans="1:206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</row>
    <row r="42" spans="1:206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</row>
    <row r="43" spans="1:206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</row>
    <row r="44" spans="1:206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</row>
    <row r="45" spans="1:206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</row>
    <row r="46" spans="1:206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</row>
    <row r="47" spans="1:206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</row>
    <row r="48" spans="1:206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</row>
    <row r="49" spans="1:206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</row>
    <row r="50" spans="1:206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</row>
    <row r="51" spans="1:206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</row>
    <row r="52" spans="1:206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</row>
    <row r="53" spans="1:206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</row>
    <row r="54" spans="1:206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</row>
    <row r="55" spans="1:206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</row>
    <row r="56" spans="1:206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</row>
    <row r="57" spans="1:206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</row>
    <row r="58" spans="1:206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</row>
    <row r="59" spans="1:206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</row>
    <row r="60" spans="1:206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</row>
    <row r="61" spans="1:206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</row>
    <row r="62" spans="1:206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</row>
    <row r="63" spans="1:206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</row>
    <row r="64" spans="1:206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</row>
    <row r="65" spans="1:206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</row>
    <row r="66" spans="1:20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</row>
    <row r="67" spans="1:206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</row>
    <row r="68" spans="1:206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</row>
    <row r="69" spans="1:206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</row>
    <row r="70" spans="1:206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</row>
    <row r="71" spans="1:206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</row>
    <row r="72" spans="1:206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</row>
    <row r="73" spans="1:206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</row>
    <row r="74" spans="1:206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</row>
    <row r="75" spans="1:206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</row>
    <row r="76" spans="1:20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</row>
    <row r="77" spans="1:206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</row>
    <row r="78" spans="1:206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</row>
    <row r="79" spans="1:206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</row>
    <row r="80" spans="1:206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</row>
    <row r="81" spans="1:206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</row>
    <row r="82" spans="1:206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</row>
    <row r="83" spans="1:206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</row>
    <row r="84" spans="1:206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</row>
    <row r="85" spans="1:206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</row>
    <row r="86" spans="1:20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</row>
    <row r="87" spans="1:206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</row>
    <row r="88" spans="1:206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</row>
    <row r="89" spans="1:206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</row>
    <row r="90" spans="1:206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</row>
    <row r="91" spans="1:206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</row>
    <row r="92" spans="1:206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</row>
    <row r="93" spans="1:206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</row>
    <row r="94" spans="1:206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</row>
    <row r="95" spans="1:206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</row>
  </sheetData>
  <sheetProtection algorithmName="SHA-512" hashValue="AiS3IT4aAIuHfrdOiJMKWhC5O381LCTr6sQjUgfXx81BrjOu/aRz8oycCxoPRBOgRetZpVQJLWKrSNS/cyeruw==" saltValue="UzZSTuCxUSZhWuwmsFt7Lg==" spinCount="100000" sheet="1" objects="1" scenarios="1"/>
  <pageMargins left="0.7" right="0.7" top="0.75" bottom="0.75" header="0.3" footer="0.3"/>
  <pageSetup paperSize="9" orientation="landscape" r:id="rId1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7577-489E-4411-831E-C90A0CC6DE6A}">
  <dimension ref="C1:E1"/>
  <sheetViews>
    <sheetView workbookViewId="0"/>
  </sheetViews>
  <sheetFormatPr baseColWidth="10" defaultRowHeight="15"/>
  <sheetData>
    <row r="1" spans="3:5">
      <c r="C1" t="s">
        <v>8</v>
      </c>
      <c r="D1" t="s">
        <v>22</v>
      </c>
      <c r="E1" t="s">
        <v>9</v>
      </c>
    </row>
  </sheetData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 Y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DRJCVLT</dc:creator>
  <cp:lastModifiedBy>drjva</cp:lastModifiedBy>
  <dcterms:created xsi:type="dcterms:W3CDTF">2012-03-14T03:56:18Z</dcterms:created>
  <dcterms:modified xsi:type="dcterms:W3CDTF">2019-09-03T19:25:52Z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f510c841-badf-4dce-84e4-825842bd60de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