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\Downloads\16feb 23 feb 2018\"/>
    </mc:Choice>
  </mc:AlternateContent>
  <xr:revisionPtr revIDLastSave="0" documentId="13_ncr:1_{236E5F06-074E-40EE-8DA2-95966BFFEC2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X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I12" i="2"/>
  <c r="I21" i="2" l="1"/>
  <c r="I19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10" i="2"/>
  <c r="B11" i="2"/>
  <c r="B10" i="2"/>
  <c r="B9" i="2"/>
  <c r="B8" i="2"/>
  <c r="B7" i="2"/>
  <c r="B6" i="2"/>
  <c r="B5" i="2"/>
  <c r="B4" i="2"/>
  <c r="C15" i="2" l="1"/>
  <c r="C20" i="2"/>
  <c r="C16" i="2"/>
  <c r="C4" i="2"/>
  <c r="C8" i="2"/>
  <c r="C12" i="2"/>
  <c r="C11" i="2"/>
  <c r="C9" i="2"/>
  <c r="C22" i="2"/>
  <c r="C18" i="2"/>
  <c r="C5" i="2"/>
  <c r="C6" i="2"/>
  <c r="C14" i="2"/>
  <c r="C7" i="2"/>
  <c r="C19" i="2"/>
  <c r="C24" i="2"/>
  <c r="D16" i="2"/>
  <c r="D5" i="2"/>
  <c r="D9" i="2"/>
  <c r="D14" i="2"/>
  <c r="D18" i="2"/>
  <c r="D22" i="2"/>
  <c r="D7" i="2"/>
  <c r="C13" i="2"/>
  <c r="C17" i="2"/>
  <c r="C21" i="2"/>
  <c r="D10" i="2"/>
  <c r="E10" i="2" s="1"/>
  <c r="D4" i="2"/>
  <c r="D8" i="2"/>
  <c r="E8" i="2" s="1"/>
  <c r="D13" i="2"/>
  <c r="D17" i="2"/>
  <c r="D21" i="2"/>
  <c r="D12" i="2"/>
  <c r="D24" i="2"/>
  <c r="C23" i="2"/>
  <c r="D20" i="2"/>
  <c r="D11" i="2"/>
  <c r="D6" i="2"/>
  <c r="D15" i="2"/>
  <c r="D19" i="2"/>
  <c r="D23" i="2"/>
  <c r="E18" i="2" l="1"/>
  <c r="E15" i="2"/>
  <c r="E24" i="2"/>
  <c r="E11" i="2"/>
  <c r="E12" i="2"/>
  <c r="E6" i="2"/>
  <c r="E22" i="2"/>
  <c r="E19" i="2"/>
  <c r="E23" i="2"/>
  <c r="E21" i="2"/>
  <c r="E20" i="2"/>
  <c r="E16" i="2"/>
  <c r="E5" i="2"/>
  <c r="E4" i="2"/>
  <c r="E7" i="2"/>
  <c r="E9" i="2"/>
  <c r="E14" i="2"/>
  <c r="E17" i="2"/>
  <c r="E13" i="2"/>
</calcChain>
</file>

<file path=xl/sharedStrings.xml><?xml version="1.0" encoding="utf-8"?>
<sst xmlns="http://schemas.openxmlformats.org/spreadsheetml/2006/main" count="27" uniqueCount="23">
  <si>
    <t>Benceno</t>
  </si>
  <si>
    <t>Tolueno</t>
  </si>
  <si>
    <t>A</t>
  </si>
  <si>
    <t>B</t>
  </si>
  <si>
    <t>C</t>
  </si>
  <si>
    <t>mm Hg</t>
  </si>
  <si>
    <t>Presion (mm Hg)</t>
  </si>
  <si>
    <t>p Ben</t>
  </si>
  <si>
    <t>p total</t>
  </si>
  <si>
    <t>p Tol</t>
  </si>
  <si>
    <t>x Tol</t>
  </si>
  <si>
    <t>x Ben</t>
  </si>
  <si>
    <t>Temp de  trabajo (°C)</t>
  </si>
  <si>
    <r>
      <rPr>
        <b/>
        <sz val="14"/>
        <color theme="1"/>
        <rFont val="Calibri"/>
        <family val="2"/>
        <scheme val="minor"/>
      </rPr>
      <t>P°</t>
    </r>
    <r>
      <rPr>
        <b/>
        <sz val="11"/>
        <color theme="1"/>
        <rFont val="Calibri"/>
        <family val="2"/>
        <scheme val="minor"/>
      </rPr>
      <t xml:space="preserve"> Tol</t>
    </r>
  </si>
  <si>
    <r>
      <rPr>
        <b/>
        <sz val="14"/>
        <color theme="1"/>
        <rFont val="Calibri"/>
        <family val="2"/>
        <scheme val="minor"/>
      </rPr>
      <t>P°</t>
    </r>
    <r>
      <rPr>
        <b/>
        <sz val="11"/>
        <color theme="1"/>
        <rFont val="Calibri"/>
        <family val="2"/>
        <scheme val="minor"/>
      </rPr>
      <t xml:space="preserve"> Ben</t>
    </r>
  </si>
  <si>
    <t>°C</t>
  </si>
  <si>
    <t>(mm Hg)</t>
  </si>
  <si>
    <t>Dr. Juan Carlos Vázquez Lira 2019                   Co apoyo del programa DGAPA-UNAM-PAPIME PE-200419</t>
  </si>
  <si>
    <t>Diagrama binario ideal equilibrio  líquido-líquido  (Raoult)</t>
  </si>
  <si>
    <r>
      <rPr>
        <b/>
        <sz val="11"/>
        <color theme="1"/>
        <rFont val="Calibri"/>
        <family val="2"/>
        <scheme val="minor"/>
      </rPr>
      <t>Instrucción:</t>
    </r>
    <r>
      <rPr>
        <sz val="11"/>
        <color theme="1"/>
        <rFont val="Calibri"/>
        <family val="2"/>
        <scheme val="minor"/>
      </rPr>
      <t xml:space="preserve"> Insertar los datos correspondientes en las celdas de color amarillo</t>
    </r>
  </si>
  <si>
    <r>
      <t>Coeficientes de Antonio:  log</t>
    </r>
    <r>
      <rPr>
        <b/>
        <vertAlign val="subscript"/>
        <sz val="16"/>
        <color theme="1"/>
        <rFont val="Calibri"/>
        <family val="2"/>
        <scheme val="minor"/>
      </rPr>
      <t>10</t>
    </r>
    <r>
      <rPr>
        <b/>
        <sz val="16"/>
        <color theme="1"/>
        <rFont val="Calibri"/>
        <family val="2"/>
        <scheme val="minor"/>
      </rPr>
      <t>(pvap[mmHg])=A-(B/(T[°C]+C)</t>
    </r>
  </si>
  <si>
    <t>T ebullición  si cambias presión</t>
  </si>
  <si>
    <r>
      <rPr>
        <b/>
        <sz val="14"/>
        <color theme="1"/>
        <rFont val="Calibri"/>
        <family val="2"/>
        <scheme val="minor"/>
      </rPr>
      <t>p</t>
    </r>
    <r>
      <rPr>
        <b/>
        <vertAlign val="subscript"/>
        <sz val="14"/>
        <color theme="1"/>
        <rFont val="Calibri"/>
        <family val="2"/>
        <scheme val="minor"/>
      </rPr>
      <t xml:space="preserve"> vapor</t>
    </r>
    <r>
      <rPr>
        <b/>
        <vertAlign val="subscript"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si cambias temperatura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</si>
</sst>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/>
    <xf numFmtId="2" fontId="0" fillId="3" borderId="0" xfId="0" applyNumberFormat="1" applyFill="1" applyBorder="1" applyProtection="1">
      <protection hidden="1"/>
    </xf>
    <xf numFmtId="0" fontId="0" fillId="3" borderId="0" xfId="0" applyFill="1" applyBorder="1" applyProtection="1">
      <protection hidden="1"/>
    </xf>
    <xf numFmtId="2" fontId="1" fillId="4" borderId="0" xfId="0" applyNumberFormat="1" applyFont="1" applyFill="1" applyBorder="1" applyProtection="1">
      <protection hidden="1"/>
    </xf>
    <xf numFmtId="0" fontId="1" fillId="5" borderId="0" xfId="0" applyFont="1" applyFill="1" applyBorder="1"/>
    <xf numFmtId="0" fontId="1" fillId="6" borderId="0" xfId="0" applyFont="1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 applyProtection="1">
      <alignment horizontal="center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/>
    <xf numFmtId="2" fontId="1" fillId="4" borderId="0" xfId="0" applyNumberFormat="1" applyFont="1" applyFill="1" applyBorder="1" applyAlignment="1" applyProtection="1">
      <alignment horizontal="right"/>
      <protection hidden="1"/>
    </xf>
    <xf numFmtId="0" fontId="5" fillId="7" borderId="0" xfId="0" applyFont="1" applyFill="1" applyBorder="1"/>
    <xf numFmtId="0" fontId="1" fillId="7" borderId="0" xfId="0" applyFont="1" applyFill="1" applyBorder="1"/>
    <xf numFmtId="0" fontId="1" fillId="5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6" borderId="0" xfId="0" applyFill="1" applyBorder="1"/>
    <xf numFmtId="0" fontId="4" fillId="4" borderId="0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2" fontId="1" fillId="6" borderId="1" xfId="0" applyNumberFormat="1" applyFont="1" applyFill="1" applyBorder="1" applyAlignment="1" applyProtection="1">
      <alignment horizontal="center" wrapText="1"/>
      <protection locked="0"/>
    </xf>
    <xf numFmtId="2" fontId="1" fillId="8" borderId="1" xfId="0" applyNumberFormat="1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/>
    <xf numFmtId="0" fontId="9" fillId="3" borderId="0" xfId="0" applyFont="1" applyFill="1" applyBorder="1"/>
    <xf numFmtId="0" fontId="7" fillId="2" borderId="0" xfId="0" applyFont="1" applyFill="1" applyBorder="1" applyAlignment="1">
      <alignment horizontal="left"/>
    </xf>
    <xf numFmtId="0" fontId="10" fillId="5" borderId="0" xfId="0" applyFont="1" applyFill="1" applyBorder="1"/>
    <xf numFmtId="164" fontId="1" fillId="6" borderId="0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ill="1" applyBorder="1"/>
    <xf numFmtId="2" fontId="1" fillId="6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</a:t>
            </a:r>
            <a:r>
              <a:rPr lang="es-MX" baseline="0"/>
              <a:t> L-L Benceno:Tolueno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311112035698314E-2"/>
          <c:y val="0.1098962962962963"/>
          <c:w val="0.89626755704414096"/>
          <c:h val="0.69136774569845449"/>
        </c:manualLayout>
      </c:layout>
      <c:scatterChart>
        <c:scatterStyle val="lineMarker"/>
        <c:varyColors val="0"/>
        <c:ser>
          <c:idx val="1"/>
          <c:order val="1"/>
          <c:tx>
            <c:strRef>
              <c:f>Xi!$C$3</c:f>
              <c:strCache>
                <c:ptCount val="1"/>
                <c:pt idx="0">
                  <c:v>p Tol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Xi!$A$4:$A$24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Xi!$C$4:$C$24</c:f>
              <c:numCache>
                <c:formatCode>0.00</c:formatCode>
                <c:ptCount val="21"/>
                <c:pt idx="0">
                  <c:v>0</c:v>
                </c:pt>
                <c:pt idx="1">
                  <c:v>10.188137218135559</c:v>
                </c:pt>
                <c:pt idx="2">
                  <c:v>20.376274436271117</c:v>
                </c:pt>
                <c:pt idx="3">
                  <c:v>30.564411654406676</c:v>
                </c:pt>
                <c:pt idx="4">
                  <c:v>40.752548872542235</c:v>
                </c:pt>
                <c:pt idx="5">
                  <c:v>50.940686090677794</c:v>
                </c:pt>
                <c:pt idx="6">
                  <c:v>61.128823308813352</c:v>
                </c:pt>
                <c:pt idx="7">
                  <c:v>71.316960526948904</c:v>
                </c:pt>
                <c:pt idx="8">
                  <c:v>81.50509774508447</c:v>
                </c:pt>
                <c:pt idx="9">
                  <c:v>91.693234963220036</c:v>
                </c:pt>
                <c:pt idx="10">
                  <c:v>101.88137218135559</c:v>
                </c:pt>
                <c:pt idx="11">
                  <c:v>112.06950939949115</c:v>
                </c:pt>
                <c:pt idx="12">
                  <c:v>122.2576466176267</c:v>
                </c:pt>
                <c:pt idx="13">
                  <c:v>132.44578383576226</c:v>
                </c:pt>
                <c:pt idx="14">
                  <c:v>142.63392105389781</c:v>
                </c:pt>
                <c:pt idx="15">
                  <c:v>152.82205827203339</c:v>
                </c:pt>
                <c:pt idx="16">
                  <c:v>163.01019549016894</c:v>
                </c:pt>
                <c:pt idx="17">
                  <c:v>173.19833270830449</c:v>
                </c:pt>
                <c:pt idx="18">
                  <c:v>183.38646992644007</c:v>
                </c:pt>
                <c:pt idx="19">
                  <c:v>193.57460714457559</c:v>
                </c:pt>
                <c:pt idx="20">
                  <c:v>203.76274436271117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7-40B7-BF79-A2E4BC4133C8}"/>
            </c:ext>
          </c:extLst>
        </c:ser>
        <c:ser>
          <c:idx val="2"/>
          <c:order val="2"/>
          <c:tx>
            <c:strRef>
              <c:f>Xi!$D$3</c:f>
              <c:strCache>
                <c:ptCount val="1"/>
                <c:pt idx="0">
                  <c:v>p Ben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Xi!$A$4:$A$24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Xi!$D$4:$D$24</c:f>
              <c:numCache>
                <c:formatCode>0.00</c:formatCode>
                <c:ptCount val="21"/>
                <c:pt idx="0">
                  <c:v>590.09389483182269</c:v>
                </c:pt>
                <c:pt idx="1">
                  <c:v>560.58920009023154</c:v>
                </c:pt>
                <c:pt idx="2">
                  <c:v>531.08450534864039</c:v>
                </c:pt>
                <c:pt idx="3">
                  <c:v>501.5798106070493</c:v>
                </c:pt>
                <c:pt idx="4">
                  <c:v>472.0751158654582</c:v>
                </c:pt>
                <c:pt idx="5">
                  <c:v>442.57042112386705</c:v>
                </c:pt>
                <c:pt idx="6">
                  <c:v>413.06572638227584</c:v>
                </c:pt>
                <c:pt idx="7">
                  <c:v>383.56103164068475</c:v>
                </c:pt>
                <c:pt idx="8">
                  <c:v>354.05633689909359</c:v>
                </c:pt>
                <c:pt idx="9">
                  <c:v>324.5516421575025</c:v>
                </c:pt>
                <c:pt idx="10">
                  <c:v>295.04694741591135</c:v>
                </c:pt>
                <c:pt idx="11">
                  <c:v>265.5422526743202</c:v>
                </c:pt>
                <c:pt idx="12">
                  <c:v>236.0375579327291</c:v>
                </c:pt>
                <c:pt idx="13">
                  <c:v>206.53286319113792</c:v>
                </c:pt>
                <c:pt idx="14">
                  <c:v>177.02816844954683</c:v>
                </c:pt>
                <c:pt idx="15">
                  <c:v>147.52347370795567</c:v>
                </c:pt>
                <c:pt idx="16">
                  <c:v>118.01877896636451</c:v>
                </c:pt>
                <c:pt idx="17">
                  <c:v>88.514084224773413</c:v>
                </c:pt>
                <c:pt idx="18">
                  <c:v>59.009389483182254</c:v>
                </c:pt>
                <c:pt idx="19">
                  <c:v>29.504694741591162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87-40B7-BF79-A2E4BC4133C8}"/>
            </c:ext>
          </c:extLst>
        </c:ser>
        <c:ser>
          <c:idx val="3"/>
          <c:order val="3"/>
          <c:tx>
            <c:strRef>
              <c:f>Xi!$E$3</c:f>
              <c:strCache>
                <c:ptCount val="1"/>
                <c:pt idx="0">
                  <c:v>p total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Xi!$A$4:$A$24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  <c:extLst xmlns:c15="http://schemas.microsoft.com/office/drawing/2012/chart"/>
            </c:numRef>
          </c:xVal>
          <c:yVal>
            <c:numRef>
              <c:f>Xi!$E$4:$E$24</c:f>
              <c:numCache>
                <c:formatCode>0.00</c:formatCode>
                <c:ptCount val="21"/>
                <c:pt idx="0">
                  <c:v>590.09389483182269</c:v>
                </c:pt>
                <c:pt idx="1">
                  <c:v>570.77733730836712</c:v>
                </c:pt>
                <c:pt idx="2">
                  <c:v>551.46077978491155</c:v>
                </c:pt>
                <c:pt idx="3">
                  <c:v>532.14422226145598</c:v>
                </c:pt>
                <c:pt idx="4">
                  <c:v>512.82766473800041</c:v>
                </c:pt>
                <c:pt idx="5">
                  <c:v>493.51110721454484</c:v>
                </c:pt>
                <c:pt idx="6">
                  <c:v>474.19454969108921</c:v>
                </c:pt>
                <c:pt idx="7">
                  <c:v>454.87799216763364</c:v>
                </c:pt>
                <c:pt idx="8">
                  <c:v>435.56143464417806</c:v>
                </c:pt>
                <c:pt idx="9">
                  <c:v>416.24487712072255</c:v>
                </c:pt>
                <c:pt idx="10">
                  <c:v>396.92831959726692</c:v>
                </c:pt>
                <c:pt idx="11">
                  <c:v>377.61176207381135</c:v>
                </c:pt>
                <c:pt idx="12">
                  <c:v>358.29520455035583</c:v>
                </c:pt>
                <c:pt idx="13">
                  <c:v>338.97864702690015</c:v>
                </c:pt>
                <c:pt idx="14">
                  <c:v>319.66208950344463</c:v>
                </c:pt>
                <c:pt idx="15">
                  <c:v>300.34553197998906</c:v>
                </c:pt>
                <c:pt idx="16">
                  <c:v>281.02897445653343</c:v>
                </c:pt>
                <c:pt idx="17">
                  <c:v>261.71241693307792</c:v>
                </c:pt>
                <c:pt idx="18">
                  <c:v>242.39585940962232</c:v>
                </c:pt>
                <c:pt idx="19">
                  <c:v>223.07930188616675</c:v>
                </c:pt>
                <c:pt idx="20">
                  <c:v>203.76274436271117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7687-40B7-BF79-A2E4BC4133C8}"/>
            </c:ext>
          </c:extLst>
        </c:ser>
        <c:ser>
          <c:idx val="5"/>
          <c:order val="5"/>
          <c:tx>
            <c:strRef>
              <c:f>Xi!$G$3</c:f>
              <c:strCache>
                <c:ptCount val="1"/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Xi!$A$4:$A$24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Xi!#REF!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87-40B7-BF79-A2E4BC41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836472"/>
        <c:axId val="5188368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Xi!$B$3</c15:sqref>
                        </c15:formulaRef>
                      </c:ext>
                    </c:extLst>
                    <c:strCache>
                      <c:ptCount val="1"/>
                      <c:pt idx="0">
                        <c:v>x Ben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Xi!$A$4:$A$24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Xi!$B$4:$B$24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7687-40B7-BF79-A2E4BC4133C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Xi!$F$3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Xi!$A$4:$A$24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Xi!$F$4:$F$24</c15:sqref>
                        </c15:formulaRef>
                      </c:ext>
                    </c:extLst>
                    <c:numCache>
                      <c:formatCode>0.00</c:formatCode>
                      <c:ptCount val="21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687-40B7-BF79-A2E4BC4133C8}"/>
                  </c:ext>
                </c:extLst>
              </c15:ser>
            </c15:filteredScatterSeries>
          </c:ext>
        </c:extLst>
      </c:scatterChart>
      <c:valAx>
        <c:axId val="5188364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836800"/>
        <c:crosses val="autoZero"/>
        <c:crossBetween val="midCat"/>
      </c:valAx>
      <c:valAx>
        <c:axId val="518836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836472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2997597229012159"/>
          <c:y val="0.50555520559930023"/>
          <c:w val="0.17994223641463575"/>
          <c:h val="5.000034995625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</a:t>
            </a:r>
            <a:r>
              <a:rPr lang="es-MX" baseline="0"/>
              <a:t> L-L Benceno:Tolueno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8549773418349114E-2"/>
          <c:y val="0.10397037037037037"/>
          <c:w val="0.89626755704414096"/>
          <c:h val="0.69136774569845449"/>
        </c:manualLayout>
      </c:layout>
      <c:scatterChart>
        <c:scatterStyle val="lineMarker"/>
        <c:varyColors val="0"/>
        <c:ser>
          <c:idx val="1"/>
          <c:order val="1"/>
          <c:tx>
            <c:strRef>
              <c:f>Xi!$C$3</c:f>
              <c:strCache>
                <c:ptCount val="1"/>
                <c:pt idx="0">
                  <c:v>p Tol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Xi!$B$4:$B$24</c:f>
              <c:numCache>
                <c:formatCode>0.00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Xi!$C$4:$C$24</c:f>
              <c:numCache>
                <c:formatCode>0.00</c:formatCode>
                <c:ptCount val="21"/>
                <c:pt idx="0">
                  <c:v>0</c:v>
                </c:pt>
                <c:pt idx="1">
                  <c:v>10.188137218135559</c:v>
                </c:pt>
                <c:pt idx="2">
                  <c:v>20.376274436271117</c:v>
                </c:pt>
                <c:pt idx="3">
                  <c:v>30.564411654406676</c:v>
                </c:pt>
                <c:pt idx="4">
                  <c:v>40.752548872542235</c:v>
                </c:pt>
                <c:pt idx="5">
                  <c:v>50.940686090677794</c:v>
                </c:pt>
                <c:pt idx="6">
                  <c:v>61.128823308813352</c:v>
                </c:pt>
                <c:pt idx="7">
                  <c:v>71.316960526948904</c:v>
                </c:pt>
                <c:pt idx="8">
                  <c:v>81.50509774508447</c:v>
                </c:pt>
                <c:pt idx="9">
                  <c:v>91.693234963220036</c:v>
                </c:pt>
                <c:pt idx="10">
                  <c:v>101.88137218135559</c:v>
                </c:pt>
                <c:pt idx="11">
                  <c:v>112.06950939949115</c:v>
                </c:pt>
                <c:pt idx="12">
                  <c:v>122.2576466176267</c:v>
                </c:pt>
                <c:pt idx="13">
                  <c:v>132.44578383576226</c:v>
                </c:pt>
                <c:pt idx="14">
                  <c:v>142.63392105389781</c:v>
                </c:pt>
                <c:pt idx="15">
                  <c:v>152.82205827203339</c:v>
                </c:pt>
                <c:pt idx="16">
                  <c:v>163.01019549016894</c:v>
                </c:pt>
                <c:pt idx="17">
                  <c:v>173.19833270830449</c:v>
                </c:pt>
                <c:pt idx="18">
                  <c:v>183.38646992644007</c:v>
                </c:pt>
                <c:pt idx="19">
                  <c:v>193.57460714457559</c:v>
                </c:pt>
                <c:pt idx="20">
                  <c:v>203.76274436271117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F-46B0-B4A0-8CA4776EC9B1}"/>
            </c:ext>
          </c:extLst>
        </c:ser>
        <c:ser>
          <c:idx val="2"/>
          <c:order val="2"/>
          <c:tx>
            <c:strRef>
              <c:f>Xi!$D$3</c:f>
              <c:strCache>
                <c:ptCount val="1"/>
                <c:pt idx="0">
                  <c:v>p Ben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Xi!$B$4:$B$24</c:f>
              <c:numCache>
                <c:formatCode>0.00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Xi!$D$4:$D$24</c:f>
              <c:numCache>
                <c:formatCode>0.00</c:formatCode>
                <c:ptCount val="21"/>
                <c:pt idx="0">
                  <c:v>590.09389483182269</c:v>
                </c:pt>
                <c:pt idx="1">
                  <c:v>560.58920009023154</c:v>
                </c:pt>
                <c:pt idx="2">
                  <c:v>531.08450534864039</c:v>
                </c:pt>
                <c:pt idx="3">
                  <c:v>501.5798106070493</c:v>
                </c:pt>
                <c:pt idx="4">
                  <c:v>472.0751158654582</c:v>
                </c:pt>
                <c:pt idx="5">
                  <c:v>442.57042112386705</c:v>
                </c:pt>
                <c:pt idx="6">
                  <c:v>413.06572638227584</c:v>
                </c:pt>
                <c:pt idx="7">
                  <c:v>383.56103164068475</c:v>
                </c:pt>
                <c:pt idx="8">
                  <c:v>354.05633689909359</c:v>
                </c:pt>
                <c:pt idx="9">
                  <c:v>324.5516421575025</c:v>
                </c:pt>
                <c:pt idx="10">
                  <c:v>295.04694741591135</c:v>
                </c:pt>
                <c:pt idx="11">
                  <c:v>265.5422526743202</c:v>
                </c:pt>
                <c:pt idx="12">
                  <c:v>236.0375579327291</c:v>
                </c:pt>
                <c:pt idx="13">
                  <c:v>206.53286319113792</c:v>
                </c:pt>
                <c:pt idx="14">
                  <c:v>177.02816844954683</c:v>
                </c:pt>
                <c:pt idx="15">
                  <c:v>147.52347370795567</c:v>
                </c:pt>
                <c:pt idx="16">
                  <c:v>118.01877896636451</c:v>
                </c:pt>
                <c:pt idx="17">
                  <c:v>88.514084224773413</c:v>
                </c:pt>
                <c:pt idx="18">
                  <c:v>59.009389483182254</c:v>
                </c:pt>
                <c:pt idx="19">
                  <c:v>29.504694741591162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0F-46B0-B4A0-8CA4776EC9B1}"/>
            </c:ext>
          </c:extLst>
        </c:ser>
        <c:ser>
          <c:idx val="3"/>
          <c:order val="3"/>
          <c:tx>
            <c:strRef>
              <c:f>Xi!$E$3</c:f>
              <c:strCache>
                <c:ptCount val="1"/>
                <c:pt idx="0">
                  <c:v>p total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Xi!$B$4:$B$24</c:f>
              <c:numCache>
                <c:formatCode>0.00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0.44999999999999996</c:v>
                </c:pt>
                <c:pt idx="12">
                  <c:v>0.4</c:v>
                </c:pt>
                <c:pt idx="13">
                  <c:v>0.35</c:v>
                </c:pt>
                <c:pt idx="14">
                  <c:v>0.30000000000000004</c:v>
                </c:pt>
                <c:pt idx="15">
                  <c:v>0.25</c:v>
                </c:pt>
                <c:pt idx="16">
                  <c:v>0.19999999999999996</c:v>
                </c:pt>
                <c:pt idx="17">
                  <c:v>0.15000000000000002</c:v>
                </c:pt>
                <c:pt idx="18">
                  <c:v>9.9999999999999978E-2</c:v>
                </c:pt>
                <c:pt idx="19">
                  <c:v>5.0000000000000044E-2</c:v>
                </c:pt>
                <c:pt idx="20">
                  <c:v>0</c:v>
                </c:pt>
              </c:numCache>
            </c:numRef>
          </c:xVal>
          <c:yVal>
            <c:numRef>
              <c:f>Xi!$E$4:$E$24</c:f>
              <c:numCache>
                <c:formatCode>0.00</c:formatCode>
                <c:ptCount val="21"/>
                <c:pt idx="0">
                  <c:v>590.09389483182269</c:v>
                </c:pt>
                <c:pt idx="1">
                  <c:v>570.77733730836712</c:v>
                </c:pt>
                <c:pt idx="2">
                  <c:v>551.46077978491155</c:v>
                </c:pt>
                <c:pt idx="3">
                  <c:v>532.14422226145598</c:v>
                </c:pt>
                <c:pt idx="4">
                  <c:v>512.82766473800041</c:v>
                </c:pt>
                <c:pt idx="5">
                  <c:v>493.51110721454484</c:v>
                </c:pt>
                <c:pt idx="6">
                  <c:v>474.19454969108921</c:v>
                </c:pt>
                <c:pt idx="7">
                  <c:v>454.87799216763364</c:v>
                </c:pt>
                <c:pt idx="8">
                  <c:v>435.56143464417806</c:v>
                </c:pt>
                <c:pt idx="9">
                  <c:v>416.24487712072255</c:v>
                </c:pt>
                <c:pt idx="10">
                  <c:v>396.92831959726692</c:v>
                </c:pt>
                <c:pt idx="11">
                  <c:v>377.61176207381135</c:v>
                </c:pt>
                <c:pt idx="12">
                  <c:v>358.29520455035583</c:v>
                </c:pt>
                <c:pt idx="13">
                  <c:v>338.97864702690015</c:v>
                </c:pt>
                <c:pt idx="14">
                  <c:v>319.66208950344463</c:v>
                </c:pt>
                <c:pt idx="15">
                  <c:v>300.34553197998906</c:v>
                </c:pt>
                <c:pt idx="16">
                  <c:v>281.02897445653343</c:v>
                </c:pt>
                <c:pt idx="17">
                  <c:v>261.71241693307792</c:v>
                </c:pt>
                <c:pt idx="18">
                  <c:v>242.39585940962232</c:v>
                </c:pt>
                <c:pt idx="19">
                  <c:v>223.07930188616675</c:v>
                </c:pt>
                <c:pt idx="20">
                  <c:v>203.76274436271117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3D0F-46B0-B4A0-8CA4776EC9B1}"/>
            </c:ext>
          </c:extLst>
        </c:ser>
        <c:ser>
          <c:idx val="5"/>
          <c:order val="5"/>
          <c:tx>
            <c:strRef>
              <c:f>Xi!$G$3</c:f>
              <c:strCache>
                <c:ptCount val="1"/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Xi!$A$4:$A$24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  <c:extLst xmlns:c15="http://schemas.microsoft.com/office/drawing/2012/chart"/>
            </c:numRef>
          </c:xVal>
          <c:yVal>
            <c:numRef>
              <c:f>Xi!#REF!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D0F-46B0-B4A0-8CA4776E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836472"/>
        <c:axId val="5188368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Xi!$B$3</c15:sqref>
                        </c15:formulaRef>
                      </c:ext>
                    </c:extLst>
                    <c:strCache>
                      <c:ptCount val="1"/>
                      <c:pt idx="0">
                        <c:v>x Ben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Xi!$B$4:$B$24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1</c:v>
                      </c:pt>
                      <c:pt idx="1">
                        <c:v>0.95</c:v>
                      </c:pt>
                      <c:pt idx="2">
                        <c:v>0.9</c:v>
                      </c:pt>
                      <c:pt idx="3">
                        <c:v>0.85</c:v>
                      </c:pt>
                      <c:pt idx="4">
                        <c:v>0.8</c:v>
                      </c:pt>
                      <c:pt idx="5">
                        <c:v>0.75</c:v>
                      </c:pt>
                      <c:pt idx="6">
                        <c:v>0.7</c:v>
                      </c:pt>
                      <c:pt idx="7">
                        <c:v>0.65</c:v>
                      </c:pt>
                      <c:pt idx="8">
                        <c:v>0.6</c:v>
                      </c:pt>
                      <c:pt idx="9">
                        <c:v>0.55000000000000004</c:v>
                      </c:pt>
                      <c:pt idx="10">
                        <c:v>0.5</c:v>
                      </c:pt>
                      <c:pt idx="11">
                        <c:v>0.44999999999999996</c:v>
                      </c:pt>
                      <c:pt idx="12">
                        <c:v>0.4</c:v>
                      </c:pt>
                      <c:pt idx="13">
                        <c:v>0.35</c:v>
                      </c:pt>
                      <c:pt idx="14">
                        <c:v>0.30000000000000004</c:v>
                      </c:pt>
                      <c:pt idx="15">
                        <c:v>0.25</c:v>
                      </c:pt>
                      <c:pt idx="16">
                        <c:v>0.19999999999999996</c:v>
                      </c:pt>
                      <c:pt idx="17">
                        <c:v>0.15000000000000002</c:v>
                      </c:pt>
                      <c:pt idx="18">
                        <c:v>9.9999999999999978E-2</c:v>
                      </c:pt>
                      <c:pt idx="19">
                        <c:v>5.0000000000000044E-2</c:v>
                      </c:pt>
                      <c:pt idx="20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Xi!$D$4:$D$24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590.09389483182269</c:v>
                      </c:pt>
                      <c:pt idx="1">
                        <c:v>560.58920009023154</c:v>
                      </c:pt>
                      <c:pt idx="2">
                        <c:v>531.08450534864039</c:v>
                      </c:pt>
                      <c:pt idx="3">
                        <c:v>501.5798106070493</c:v>
                      </c:pt>
                      <c:pt idx="4">
                        <c:v>472.0751158654582</c:v>
                      </c:pt>
                      <c:pt idx="5">
                        <c:v>442.57042112386705</c:v>
                      </c:pt>
                      <c:pt idx="6">
                        <c:v>413.06572638227584</c:v>
                      </c:pt>
                      <c:pt idx="7">
                        <c:v>383.56103164068475</c:v>
                      </c:pt>
                      <c:pt idx="8">
                        <c:v>354.05633689909359</c:v>
                      </c:pt>
                      <c:pt idx="9">
                        <c:v>324.5516421575025</c:v>
                      </c:pt>
                      <c:pt idx="10">
                        <c:v>295.04694741591135</c:v>
                      </c:pt>
                      <c:pt idx="11">
                        <c:v>265.5422526743202</c:v>
                      </c:pt>
                      <c:pt idx="12">
                        <c:v>236.0375579327291</c:v>
                      </c:pt>
                      <c:pt idx="13">
                        <c:v>206.53286319113792</c:v>
                      </c:pt>
                      <c:pt idx="14">
                        <c:v>177.02816844954683</c:v>
                      </c:pt>
                      <c:pt idx="15">
                        <c:v>147.52347370795567</c:v>
                      </c:pt>
                      <c:pt idx="16">
                        <c:v>118.01877896636451</c:v>
                      </c:pt>
                      <c:pt idx="17">
                        <c:v>88.514084224773413</c:v>
                      </c:pt>
                      <c:pt idx="18">
                        <c:v>59.009389483182254</c:v>
                      </c:pt>
                      <c:pt idx="19">
                        <c:v>29.504694741591162</c:v>
                      </c:pt>
                      <c:pt idx="2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3D0F-46B0-B4A0-8CA4776EC9B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Xi!$F$3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Xi!$A$4:$A$24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Xi!$F$4:$F$24</c15:sqref>
                        </c15:formulaRef>
                      </c:ext>
                    </c:extLst>
                    <c:numCache>
                      <c:formatCode>0.00</c:formatCode>
                      <c:ptCount val="21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D0F-46B0-B4A0-8CA4776EC9B1}"/>
                  </c:ext>
                </c:extLst>
              </c15:ser>
            </c15:filteredScatterSeries>
          </c:ext>
        </c:extLst>
      </c:scatterChart>
      <c:valAx>
        <c:axId val="5188364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836800"/>
        <c:crosses val="autoZero"/>
        <c:crossBetween val="midCat"/>
      </c:valAx>
      <c:valAx>
        <c:axId val="518836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836472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12293061782072486"/>
          <c:y val="0.25370335374744823"/>
          <c:w val="0.17994223641463575"/>
          <c:h val="5.000034995625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1494065</xdr:colOff>
      <xdr:row>24</xdr:row>
      <xdr:rowOff>114299</xdr:rowOff>
    </xdr:from>
    <xdr:to>
      <xdr:col>15</xdr:col>
      <xdr:colOff>13607</xdr:colOff>
      <xdr:row>46</xdr:row>
      <xdr:rowOff>163285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39460</xdr:colOff>
      <xdr:row>24</xdr:row>
      <xdr:rowOff>87085</xdr:rowOff>
    </xdr:from>
    <xdr:to>
      <xdr:col>7</xdr:col>
      <xdr:colOff>1442357</xdr:colOff>
      <xdr:row>46</xdr:row>
      <xdr:rowOff>182335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843643</xdr:colOff>
      <xdr:row>10</xdr:row>
      <xdr:rowOff>95250</xdr:rowOff>
    </xdr:from>
    <xdr:to>
      <xdr:col>12</xdr:col>
      <xdr:colOff>734786</xdr:colOff>
      <xdr:row>20</xdr:row>
      <xdr:rowOff>161585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620DB-3AE2-4FD3-9FBA-49CADFE3C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2109107"/>
          <a:ext cx="1728107" cy="21581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0.45443</cdr:x>
      <cdr:y>0.9</cdr:y>
    </cdr:from>
    <cdr:to>
      <cdr:x>0.57464</cdr:x>
      <cdr:y>0.95333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276600" y="3857625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x Tolueno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0.45443</cdr:x>
      <cdr:y>0.9</cdr:y>
    </cdr:from>
    <cdr:to>
      <cdr:x>0.57464</cdr:x>
      <cdr:y>0.95333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276600" y="3857625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x Benceno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08"/>
  <sheetViews>
    <sheetView tabSelected="1" zoomScale="67" zoomScaleNormal="67" workbookViewId="0">
      <selection activeCell="Q19" sqref="Q19"/>
    </sheetView>
  </sheetViews>
  <sheetFormatPr baseColWidth="10" defaultRowHeight="15" x14ac:dyDescent="0.25"/>
  <cols>
    <col min="6" max="6" width="18.140625" customWidth="1"/>
    <col min="7" max="7" width="25.28515625" customWidth="1"/>
    <col min="8" max="8" width="39.5703125" customWidth="1"/>
    <col min="9" max="9" width="21.42578125" customWidth="1"/>
    <col min="11" max="11" width="14.28515625" customWidth="1"/>
    <col min="12" max="12" width="13.28515625" customWidth="1"/>
    <col min="13" max="13" width="25.5703125" customWidth="1"/>
    <col min="17" max="17" width="25.140625" customWidth="1"/>
  </cols>
  <sheetData>
    <row r="1" spans="1:31" ht="23.25" x14ac:dyDescent="0.35">
      <c r="A1" s="2"/>
      <c r="B1" s="2"/>
      <c r="C1" s="19" t="s">
        <v>16</v>
      </c>
      <c r="D1" s="19"/>
      <c r="E1" s="19"/>
      <c r="F1" s="2"/>
      <c r="G1" s="2"/>
      <c r="H1" s="17" t="s">
        <v>18</v>
      </c>
      <c r="I1" s="18"/>
      <c r="J1" s="18"/>
      <c r="K1" s="1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19"/>
      <c r="D2" s="19"/>
      <c r="E2" s="19"/>
      <c r="F2" s="2"/>
      <c r="G2" s="2"/>
      <c r="H2" s="21" t="s">
        <v>19</v>
      </c>
      <c r="I2" s="21"/>
      <c r="J2" s="21"/>
      <c r="K2" s="2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2" t="s">
        <v>10</v>
      </c>
      <c r="B3" s="12" t="s">
        <v>11</v>
      </c>
      <c r="C3" s="12" t="s">
        <v>9</v>
      </c>
      <c r="D3" s="12" t="s">
        <v>7</v>
      </c>
      <c r="E3" s="12" t="s">
        <v>8</v>
      </c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4" x14ac:dyDescent="0.45">
      <c r="A4" s="25">
        <v>0</v>
      </c>
      <c r="B4" s="26">
        <f>1-A4</f>
        <v>1</v>
      </c>
      <c r="C4" s="26">
        <f>$I$14*A4</f>
        <v>0</v>
      </c>
      <c r="D4" s="26">
        <f>$I$12*B4</f>
        <v>590.09389483182269</v>
      </c>
      <c r="E4" s="26">
        <f>C4+D4</f>
        <v>590.09389483182269</v>
      </c>
      <c r="F4" s="6"/>
      <c r="G4" s="2"/>
      <c r="H4" s="29" t="s">
        <v>20</v>
      </c>
      <c r="I4" s="1"/>
      <c r="J4" s="27"/>
      <c r="K4" s="27"/>
      <c r="L4" s="2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5">
        <v>0.05</v>
      </c>
      <c r="B5" s="26">
        <f t="shared" ref="B5:B24" si="0">1-A5</f>
        <v>0.95</v>
      </c>
      <c r="C5" s="26">
        <f>$I$14*A5</f>
        <v>10.188137218135559</v>
      </c>
      <c r="D5" s="26">
        <f>$I$12*B5</f>
        <v>560.58920009023154</v>
      </c>
      <c r="E5" s="26">
        <f t="shared" ref="E5:E24" si="1">C5+D5</f>
        <v>570.77733730836712</v>
      </c>
      <c r="F5" s="6"/>
      <c r="G5" s="2"/>
      <c r="H5" s="2"/>
      <c r="I5" s="4" t="s">
        <v>2</v>
      </c>
      <c r="J5" s="4" t="s">
        <v>3</v>
      </c>
      <c r="K5" s="4" t="s">
        <v>4</v>
      </c>
      <c r="L5" s="2"/>
      <c r="M5" s="12" t="s">
        <v>12</v>
      </c>
      <c r="N5" s="11">
        <v>70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5">
        <v>0.1</v>
      </c>
      <c r="B6" s="26">
        <f t="shared" si="0"/>
        <v>0.9</v>
      </c>
      <c r="C6" s="26">
        <f>$I$14*A6</f>
        <v>20.376274436271117</v>
      </c>
      <c r="D6" s="26">
        <f>$I$12*B6</f>
        <v>531.08450534864039</v>
      </c>
      <c r="E6" s="26">
        <f t="shared" si="1"/>
        <v>551.46077978491155</v>
      </c>
      <c r="F6" s="6"/>
      <c r="G6" s="10" t="s">
        <v>0</v>
      </c>
      <c r="H6" s="2"/>
      <c r="I6" s="31">
        <v>7.4291200000000002</v>
      </c>
      <c r="J6" s="33">
        <v>1628.32</v>
      </c>
      <c r="K6" s="33">
        <v>279.56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5">
        <v>0.15</v>
      </c>
      <c r="B7" s="26">
        <f t="shared" si="0"/>
        <v>0.85</v>
      </c>
      <c r="C7" s="26">
        <f>$I$14*A7</f>
        <v>30.564411654406676</v>
      </c>
      <c r="D7" s="26">
        <f>$I$12*B7</f>
        <v>501.5798106070493</v>
      </c>
      <c r="E7" s="26">
        <f t="shared" si="1"/>
        <v>532.14422226145598</v>
      </c>
      <c r="F7" s="6"/>
      <c r="G7" s="2"/>
      <c r="H7" s="2"/>
      <c r="I7" s="32"/>
      <c r="J7" s="5"/>
      <c r="K7" s="5"/>
      <c r="L7" s="2"/>
      <c r="M7" s="9" t="s">
        <v>6</v>
      </c>
      <c r="N7" s="11">
        <v>760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5">
        <v>0.2</v>
      </c>
      <c r="B8" s="26">
        <f t="shared" si="0"/>
        <v>0.8</v>
      </c>
      <c r="C8" s="26">
        <f>$I$14*A8</f>
        <v>40.752548872542235</v>
      </c>
      <c r="D8" s="26">
        <f>$I$12*B8</f>
        <v>472.0751158654582</v>
      </c>
      <c r="E8" s="26">
        <f t="shared" si="1"/>
        <v>512.82766473800041</v>
      </c>
      <c r="F8" s="6"/>
      <c r="G8" s="10" t="s">
        <v>1</v>
      </c>
      <c r="H8" s="2"/>
      <c r="I8" s="31">
        <v>6.9533399999999999</v>
      </c>
      <c r="J8" s="33">
        <v>1343.943</v>
      </c>
      <c r="K8" s="33">
        <v>219.38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5">
        <v>0.25</v>
      </c>
      <c r="B9" s="26">
        <f t="shared" si="0"/>
        <v>0.75</v>
      </c>
      <c r="C9" s="26">
        <f>$I$14*A9</f>
        <v>50.940686090677794</v>
      </c>
      <c r="D9" s="26">
        <f>$I$12*B9</f>
        <v>442.57042112386705</v>
      </c>
      <c r="E9" s="26">
        <f t="shared" si="1"/>
        <v>493.51110721454484</v>
      </c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0.25" x14ac:dyDescent="0.35">
      <c r="A10" s="25">
        <v>0.3</v>
      </c>
      <c r="B10" s="26">
        <f t="shared" si="0"/>
        <v>0.7</v>
      </c>
      <c r="C10" s="26">
        <f>$I$14*A10</f>
        <v>61.128823308813352</v>
      </c>
      <c r="D10" s="26">
        <f>$I$12*B10</f>
        <v>413.06572638227584</v>
      </c>
      <c r="E10" s="26">
        <f t="shared" si="1"/>
        <v>474.19454969108921</v>
      </c>
      <c r="F10" s="6"/>
      <c r="G10" s="2"/>
      <c r="H10" s="30" t="s">
        <v>22</v>
      </c>
      <c r="I10" s="2"/>
      <c r="J10" s="2"/>
      <c r="K10" s="2"/>
      <c r="L10" s="2"/>
      <c r="M10" s="2"/>
      <c r="N10" s="2"/>
      <c r="O10" s="1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5" customHeight="1" x14ac:dyDescent="0.25">
      <c r="A11" s="25">
        <v>0.35</v>
      </c>
      <c r="B11" s="26">
        <f t="shared" si="0"/>
        <v>0.65</v>
      </c>
      <c r="C11" s="26">
        <f>$I$14*A11</f>
        <v>71.316960526948904</v>
      </c>
      <c r="D11" s="26">
        <f>$I$12*B11</f>
        <v>383.56103164068475</v>
      </c>
      <c r="E11" s="26">
        <f t="shared" si="1"/>
        <v>454.87799216763364</v>
      </c>
      <c r="F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8.75" x14ac:dyDescent="0.3">
      <c r="A12" s="25">
        <v>0.4</v>
      </c>
      <c r="B12" s="26">
        <f t="shared" si="0"/>
        <v>0.6</v>
      </c>
      <c r="C12" s="26">
        <f>$I$14*A12</f>
        <v>81.50509774508447</v>
      </c>
      <c r="D12" s="26">
        <f>$I$12*B12</f>
        <v>354.05633689909359</v>
      </c>
      <c r="E12" s="26">
        <f t="shared" si="1"/>
        <v>435.56143464417806</v>
      </c>
      <c r="F12" s="6"/>
      <c r="G12" s="9" t="s">
        <v>14</v>
      </c>
      <c r="H12" s="2"/>
      <c r="I12" s="16">
        <f>10^(I6-(J6/(K6+N5)))</f>
        <v>590.09389483182269</v>
      </c>
      <c r="J12" s="23" t="s">
        <v>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customHeight="1" x14ac:dyDescent="0.25">
      <c r="A13" s="25">
        <v>0.45</v>
      </c>
      <c r="B13" s="26">
        <f t="shared" si="0"/>
        <v>0.55000000000000004</v>
      </c>
      <c r="C13" s="26">
        <f>$I$14*A13</f>
        <v>91.693234963220036</v>
      </c>
      <c r="D13" s="26">
        <f>$I$12*B13</f>
        <v>324.5516421575025</v>
      </c>
      <c r="E13" s="26">
        <f t="shared" si="1"/>
        <v>416.24487712072255</v>
      </c>
      <c r="F13" s="6"/>
      <c r="G13" s="2"/>
      <c r="H13" s="15"/>
      <c r="I13" s="7"/>
      <c r="J13" s="2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8.75" x14ac:dyDescent="0.3">
      <c r="A14" s="25">
        <v>0.5</v>
      </c>
      <c r="B14" s="26">
        <f t="shared" si="0"/>
        <v>0.5</v>
      </c>
      <c r="C14" s="26">
        <f>$I$14*A14</f>
        <v>101.88137218135559</v>
      </c>
      <c r="D14" s="26">
        <f>$I$12*B14</f>
        <v>295.04694741591135</v>
      </c>
      <c r="E14" s="26">
        <f t="shared" si="1"/>
        <v>396.92831959726692</v>
      </c>
      <c r="F14" s="6"/>
      <c r="G14" s="9" t="s">
        <v>13</v>
      </c>
      <c r="H14" s="2"/>
      <c r="I14" s="8">
        <f>10^(I8-(J8/(K8+N5)))</f>
        <v>203.76274436271117</v>
      </c>
      <c r="J14" s="23" t="s"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5">
        <v>0.55000000000000004</v>
      </c>
      <c r="B15" s="26">
        <f t="shared" si="0"/>
        <v>0.44999999999999996</v>
      </c>
      <c r="C15" s="26">
        <f>$I$14*A15</f>
        <v>112.06950939949115</v>
      </c>
      <c r="D15" s="26">
        <f>$I$12*B15</f>
        <v>265.5422526743202</v>
      </c>
      <c r="E15" s="26">
        <f t="shared" si="1"/>
        <v>377.61176207381135</v>
      </c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5">
        <v>0.6</v>
      </c>
      <c r="B16" s="26">
        <f t="shared" si="0"/>
        <v>0.4</v>
      </c>
      <c r="C16" s="26">
        <f>$I$14*A16</f>
        <v>122.2576466176267</v>
      </c>
      <c r="D16" s="26">
        <f>$I$12*B16</f>
        <v>236.0375579327291</v>
      </c>
      <c r="E16" s="26">
        <f t="shared" si="1"/>
        <v>358.29520455035583</v>
      </c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x14ac:dyDescent="0.25">
      <c r="A17" s="25">
        <v>0.65</v>
      </c>
      <c r="B17" s="26">
        <f t="shared" si="0"/>
        <v>0.35</v>
      </c>
      <c r="C17" s="26">
        <f>$I$14*A17</f>
        <v>132.44578383576226</v>
      </c>
      <c r="D17" s="26">
        <f>$I$12*B17</f>
        <v>206.53286319113792</v>
      </c>
      <c r="E17" s="26">
        <f t="shared" si="1"/>
        <v>338.97864702690015</v>
      </c>
      <c r="F17" s="6"/>
      <c r="G17" s="2"/>
      <c r="H17" s="30" t="s">
        <v>21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5">
        <v>0.7</v>
      </c>
      <c r="B18" s="26">
        <f t="shared" si="0"/>
        <v>0.30000000000000004</v>
      </c>
      <c r="C18" s="26">
        <f>$I$14*A18</f>
        <v>142.63392105389781</v>
      </c>
      <c r="D18" s="26">
        <f>$I$12*B18</f>
        <v>177.02816844954683</v>
      </c>
      <c r="E18" s="26">
        <f t="shared" si="1"/>
        <v>319.66208950344463</v>
      </c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7.25" x14ac:dyDescent="0.3">
      <c r="A19" s="25">
        <v>0.75</v>
      </c>
      <c r="B19" s="26">
        <f t="shared" si="0"/>
        <v>0.25</v>
      </c>
      <c r="C19" s="26">
        <f>$I$14*A19</f>
        <v>152.82205827203339</v>
      </c>
      <c r="D19" s="26">
        <f>$I$12*B19</f>
        <v>147.52347370795567</v>
      </c>
      <c r="E19" s="26">
        <f t="shared" si="1"/>
        <v>300.34553197998906</v>
      </c>
      <c r="F19" s="6"/>
      <c r="G19" s="2"/>
      <c r="H19" s="9" t="s">
        <v>0</v>
      </c>
      <c r="I19" s="13">
        <f>(-J6/(LOG(N7)-I6))-K6</f>
        <v>78.445783699286096</v>
      </c>
      <c r="J19" s="22" t="s">
        <v>15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5">
        <v>0.8</v>
      </c>
      <c r="B20" s="26">
        <f t="shared" si="0"/>
        <v>0.19999999999999996</v>
      </c>
      <c r="C20" s="26">
        <f>$I$14*A20</f>
        <v>163.01019549016894</v>
      </c>
      <c r="D20" s="26">
        <f>$I$12*B20</f>
        <v>118.01877896636451</v>
      </c>
      <c r="E20" s="26">
        <f t="shared" si="1"/>
        <v>281.02897445653343</v>
      </c>
      <c r="F20" s="6"/>
      <c r="G20" s="2"/>
      <c r="H20" s="2"/>
      <c r="I20" s="14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7.25" x14ac:dyDescent="0.3">
      <c r="A21" s="25">
        <v>0.85</v>
      </c>
      <c r="B21" s="26">
        <f t="shared" si="0"/>
        <v>0.15000000000000002</v>
      </c>
      <c r="C21" s="26">
        <f>$I$14*A21</f>
        <v>173.19833270830449</v>
      </c>
      <c r="D21" s="26">
        <f>$I$12*B21</f>
        <v>88.514084224773413</v>
      </c>
      <c r="E21" s="26">
        <f t="shared" si="1"/>
        <v>261.71241693307792</v>
      </c>
      <c r="F21" s="6"/>
      <c r="G21" s="2"/>
      <c r="H21" s="9" t="s">
        <v>1</v>
      </c>
      <c r="I21" s="13">
        <f>(-J8/(LOG(N7)-I8))-K8</f>
        <v>110.62228002270132</v>
      </c>
      <c r="J21" s="22" t="s">
        <v>15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5">
        <v>0.9</v>
      </c>
      <c r="B22" s="26">
        <f t="shared" si="0"/>
        <v>9.9999999999999978E-2</v>
      </c>
      <c r="C22" s="26">
        <f>$I$14*A22</f>
        <v>183.38646992644007</v>
      </c>
      <c r="D22" s="26">
        <f>$I$12*B22</f>
        <v>59.009389483182254</v>
      </c>
      <c r="E22" s="26">
        <f t="shared" si="1"/>
        <v>242.39585940962232</v>
      </c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5">
        <v>0.95</v>
      </c>
      <c r="B23" s="26">
        <f t="shared" si="0"/>
        <v>5.0000000000000044E-2</v>
      </c>
      <c r="C23" s="26">
        <f>$I$14*A23</f>
        <v>193.57460714457559</v>
      </c>
      <c r="D23" s="26">
        <f>$I$12*B23</f>
        <v>29.504694741591162</v>
      </c>
      <c r="E23" s="26">
        <f t="shared" si="1"/>
        <v>223.07930188616675</v>
      </c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5">
        <v>1</v>
      </c>
      <c r="B24" s="26">
        <f t="shared" si="0"/>
        <v>0</v>
      </c>
      <c r="C24" s="26">
        <f>$I$14*A24</f>
        <v>203.76274436271117</v>
      </c>
      <c r="D24" s="26">
        <f>$I$12*B24</f>
        <v>0</v>
      </c>
      <c r="E24" s="26">
        <f t="shared" si="1"/>
        <v>203.76274436271117</v>
      </c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2"/>
      <c r="F27" s="2"/>
      <c r="G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0" t="s">
        <v>17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</sheetData>
  <sheetProtection algorithmName="SHA-512" hashValue="YZQkn06+eTWBONv8UUIKHoHmmyYfwcyhv4cvMwQC6HpwFgQyBHqbRODcFnKw2Q9rcDuxIR1qZqAvDqB34LBdPA==" saltValue="zuf3GRFYCFXe9hnKLBjRdA==" spinCount="100000" sheet="1" objects="1" scenarios="1"/>
  <mergeCells count="2">
    <mergeCell ref="C1:E2"/>
    <mergeCell ref="A48:O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 carlos vazquez lira</dc:creator>
  <cp:lastModifiedBy>juan</cp:lastModifiedBy>
  <dcterms:created xsi:type="dcterms:W3CDTF">2016-02-16T00:38:02Z</dcterms:created>
  <dcterms:modified xsi:type="dcterms:W3CDTF">2019-02-18T23:09:43Z</dcterms:modified>
</cp:coreProperties>
</file>